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filterPrivacy="1" defaultThemeVersion="166925"/>
  <xr:revisionPtr revIDLastSave="0" documentId="8_{70C61328-CC9D-4B28-BAE0-F2DA2E37DACE}" xr6:coauthVersionLast="47" xr6:coauthVersionMax="47" xr10:uidLastSave="{00000000-0000-0000-0000-000000000000}"/>
  <bookViews>
    <workbookView xWindow="28680" yWindow="-120" windowWidth="29040" windowHeight="15720" xr2:uid="{C5B74363-661C-4AB9-A331-1314D01BF494}"/>
  </bookViews>
  <sheets>
    <sheet name="Instructions" sheetId="5" r:id="rId1"/>
    <sheet name="Spartan 3 Cross" sheetId="2" r:id="rId2"/>
    <sheet name="Spartan 3AN Cross " sheetId="3" r:id="rId3"/>
    <sheet name="CPLD" sheetId="4" r:id="rId4"/>
    <sheet name="CoolRunner II" sheetId="7" r:id="rId5"/>
    <sheet name="XC9500XL" sheetId="6" r:id="rId6"/>
    <sheet name="Revision History" sheetId="8"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6" i="2" l="1"/>
  <c r="E44" i="2"/>
  <c r="E39" i="2"/>
  <c r="E33" i="2"/>
  <c r="E27" i="2"/>
  <c r="E22" i="2"/>
  <c r="E18" i="2"/>
  <c r="E12" i="2"/>
  <c r="E45" i="2"/>
  <c r="E43" i="2"/>
  <c r="E42" i="2"/>
  <c r="E41" i="2"/>
  <c r="E40" i="2"/>
  <c r="E38" i="2"/>
  <c r="E37" i="2"/>
  <c r="E36" i="2"/>
  <c r="E34" i="2"/>
  <c r="E35" i="2"/>
  <c r="E32" i="2"/>
  <c r="E31" i="2"/>
  <c r="E30" i="2"/>
  <c r="E29" i="2"/>
  <c r="E28" i="2"/>
  <c r="E26" i="2"/>
  <c r="E25" i="2"/>
  <c r="E24" i="2"/>
  <c r="E23" i="2"/>
  <c r="E21" i="2"/>
  <c r="E20" i="2"/>
  <c r="E19" i="2"/>
  <c r="E17" i="2"/>
  <c r="E16" i="2"/>
  <c r="E15" i="2"/>
  <c r="E13" i="2"/>
  <c r="E14" i="2"/>
  <c r="E11" i="2"/>
  <c r="E10" i="2"/>
  <c r="E9" i="2"/>
  <c r="E8" i="2"/>
  <c r="E7" i="2"/>
  <c r="E6" i="2"/>
  <c r="E5" i="2"/>
  <c r="E4" i="2"/>
  <c r="E3" i="2"/>
  <c r="C27" i="4"/>
  <c r="C26" i="4"/>
  <c r="C25" i="4"/>
  <c r="C24" i="4"/>
  <c r="C23" i="4"/>
  <c r="C22" i="4"/>
  <c r="C21" i="4"/>
  <c r="C20" i="4"/>
  <c r="C19" i="4"/>
  <c r="C18" i="4"/>
  <c r="C17" i="4"/>
  <c r="C16" i="4"/>
  <c r="C15" i="4"/>
  <c r="C14" i="4"/>
  <c r="C13" i="4"/>
  <c r="C12" i="4"/>
  <c r="C11" i="4"/>
  <c r="C10" i="4"/>
  <c r="C9" i="4"/>
  <c r="C8" i="4"/>
  <c r="C7" i="4"/>
  <c r="C6" i="4"/>
  <c r="C5" i="4"/>
  <c r="C4" i="4"/>
  <c r="C3" i="4"/>
  <c r="C19" i="7"/>
  <c r="C18" i="7"/>
  <c r="C17" i="7"/>
  <c r="C4" i="7"/>
  <c r="C3" i="7"/>
  <c r="C6" i="7"/>
  <c r="C5" i="7"/>
  <c r="C8" i="7"/>
  <c r="C7" i="7"/>
  <c r="C9" i="7"/>
  <c r="C10" i="7"/>
  <c r="C11" i="7"/>
  <c r="C12" i="7"/>
  <c r="C13" i="7"/>
  <c r="C14" i="7"/>
  <c r="C15" i="7"/>
  <c r="C16" i="7"/>
  <c r="C3" i="6"/>
  <c r="C4" i="6"/>
  <c r="C5" i="6"/>
  <c r="C6" i="6"/>
  <c r="C7" i="6"/>
  <c r="C8" i="6"/>
  <c r="C9" i="6"/>
  <c r="C10" i="6"/>
  <c r="C11" i="6"/>
  <c r="C12" i="6"/>
  <c r="C13" i="6"/>
  <c r="C14" i="6"/>
  <c r="C15" i="6"/>
  <c r="E6" i="3" l="1"/>
  <c r="E8" i="3"/>
  <c r="E10" i="3"/>
  <c r="E12" i="3"/>
  <c r="E13" i="3"/>
  <c r="E14" i="3"/>
  <c r="E4" i="3"/>
</calcChain>
</file>

<file path=xl/sharedStrings.xml><?xml version="1.0" encoding="utf-8"?>
<sst xmlns="http://schemas.openxmlformats.org/spreadsheetml/2006/main" count="263" uniqueCount="170">
  <si>
    <t>LUT-4</t>
  </si>
  <si>
    <t>Max I/O</t>
  </si>
  <si>
    <t>BGA</t>
  </si>
  <si>
    <t>QFP</t>
  </si>
  <si>
    <t>Q100 16x16</t>
  </si>
  <si>
    <t>Q144 22x22</t>
  </si>
  <si>
    <t>XC3S50</t>
  </si>
  <si>
    <t>XC3S200</t>
  </si>
  <si>
    <t>XC3S400</t>
  </si>
  <si>
    <t>XC3S1000</t>
  </si>
  <si>
    <t>XC3S2000</t>
  </si>
  <si>
    <t>XC3S4000</t>
  </si>
  <si>
    <t>XC3S5000</t>
  </si>
  <si>
    <t>XC3S100E</t>
  </si>
  <si>
    <t>XC3S250E</t>
  </si>
  <si>
    <t>XC3S500E</t>
  </si>
  <si>
    <t>XC3S1200E</t>
  </si>
  <si>
    <t>XC3S1600E</t>
  </si>
  <si>
    <t>XC3S1500</t>
  </si>
  <si>
    <t>XC3S50A</t>
  </si>
  <si>
    <t>XC3S200A</t>
  </si>
  <si>
    <t>XC3S400A</t>
  </si>
  <si>
    <t>XC3S700A</t>
  </si>
  <si>
    <t>XC3S1400A</t>
  </si>
  <si>
    <t>XC3SD1800A</t>
  </si>
  <si>
    <t>XC3SD3400A</t>
  </si>
  <si>
    <t>EP4CE6</t>
  </si>
  <si>
    <t>EP4CE10</t>
  </si>
  <si>
    <t>EP4CE15</t>
  </si>
  <si>
    <t>EP4CE30</t>
  </si>
  <si>
    <t>EP4CE40</t>
  </si>
  <si>
    <t>EP4CE55</t>
  </si>
  <si>
    <t>EP4CE75</t>
  </si>
  <si>
    <t>EP4CE115</t>
  </si>
  <si>
    <t>EP4CE22</t>
  </si>
  <si>
    <t>Mult</t>
  </si>
  <si>
    <t>10M02</t>
  </si>
  <si>
    <t>10M04</t>
  </si>
  <si>
    <t>10M08</t>
  </si>
  <si>
    <t>10M16</t>
  </si>
  <si>
    <t>10M25</t>
  </si>
  <si>
    <t>10M40</t>
  </si>
  <si>
    <t>10M50</t>
  </si>
  <si>
    <t>BRAM (Kb)</t>
  </si>
  <si>
    <t>XC3S1400AN</t>
  </si>
  <si>
    <t>XC3S200AN</t>
  </si>
  <si>
    <t>XC3S400AN</t>
  </si>
  <si>
    <t>XC3S50AN</t>
  </si>
  <si>
    <t>XC3S700AN</t>
  </si>
  <si>
    <t>Features</t>
  </si>
  <si>
    <t>0.8mm BGA</t>
  </si>
  <si>
    <t>1.0mm BGA</t>
  </si>
  <si>
    <t>8x8
0.5</t>
  </si>
  <si>
    <t>17x17
1.0</t>
  </si>
  <si>
    <t>19x19
1.0</t>
  </si>
  <si>
    <t>21x21
1.0</t>
  </si>
  <si>
    <t>23x23
1.0</t>
  </si>
  <si>
    <t>27x27
1.0</t>
  </si>
  <si>
    <t>29X29
1.0</t>
  </si>
  <si>
    <t>31x31
1.0</t>
  </si>
  <si>
    <t>V36 
3x3
0.4</t>
  </si>
  <si>
    <t>V81 (S) 
4x4
0.4</t>
  </si>
  <si>
    <t>Y180 (S)
6x5
0.35</t>
  </si>
  <si>
    <t>V81 (D)
4x4
0.4</t>
  </si>
  <si>
    <t>256 
17x17
1.0</t>
  </si>
  <si>
    <t>400 
21x21
1.0</t>
  </si>
  <si>
    <t>484 
23x23
1.0</t>
  </si>
  <si>
    <t>672 
27x27
1.0</t>
  </si>
  <si>
    <t>XC2C32A</t>
  </si>
  <si>
    <t>XC2C64A</t>
  </si>
  <si>
    <t>XC2C128A</t>
  </si>
  <si>
    <t>XC2C256A</t>
  </si>
  <si>
    <t>XC2C384A</t>
  </si>
  <si>
    <t>XC2C512A</t>
  </si>
  <si>
    <t>XC9536XL</t>
  </si>
  <si>
    <t>XC9572XL</t>
  </si>
  <si>
    <t>XC95144XL</t>
  </si>
  <si>
    <t>XC95288XL</t>
  </si>
  <si>
    <t>Q44 12x12</t>
  </si>
  <si>
    <t>QFN</t>
  </si>
  <si>
    <t>QF32
5x5</t>
  </si>
  <si>
    <t>QF48 7x7</t>
  </si>
  <si>
    <t>6x6
0.5</t>
  </si>
  <si>
    <t>Q64 12x12</t>
  </si>
  <si>
    <t>EMP1270</t>
  </si>
  <si>
    <t>EMP240(Z)</t>
  </si>
  <si>
    <t>EMP570(Z)</t>
  </si>
  <si>
    <t>EMP2210</t>
  </si>
  <si>
    <t>5M40Z</t>
  </si>
  <si>
    <t>5M80Z</t>
  </si>
  <si>
    <t>5M160Z</t>
  </si>
  <si>
    <t>5M240Z</t>
  </si>
  <si>
    <t>5M570Z</t>
  </si>
  <si>
    <t>5M1270Z</t>
  </si>
  <si>
    <t>5M2210Z</t>
  </si>
  <si>
    <t>7x7
0.5</t>
  </si>
  <si>
    <t>5x5
0.5</t>
  </si>
  <si>
    <t>11x11
0.5</t>
  </si>
  <si>
    <t>11x11
1.0</t>
  </si>
  <si>
    <t>11x11
0.8</t>
  </si>
  <si>
    <t>15x15 
0.8</t>
  </si>
  <si>
    <t>4.5^2
 0.5</t>
  </si>
  <si>
    <t>9x9
0.5</t>
  </si>
  <si>
    <t>15x15
0.8</t>
  </si>
  <si>
    <t>19x19
0.8</t>
  </si>
  <si>
    <t>M153 (S)
8x8
0.5</t>
  </si>
  <si>
    <t>U169 (S) 
11x11
0.8</t>
  </si>
  <si>
    <t>324 (S) 
15x15
0.8</t>
  </si>
  <si>
    <t>324 (D) 
15x15
0.8</t>
  </si>
  <si>
    <t>CoolRunner II</t>
  </si>
  <si>
    <t>Spartan 3AN</t>
  </si>
  <si>
    <t>Cyclone IV</t>
  </si>
  <si>
    <t>MAX 10</t>
  </si>
  <si>
    <t>14x14
0.8</t>
  </si>
  <si>
    <t>Q64 9x9</t>
  </si>
  <si>
    <t>11x11</t>
  </si>
  <si>
    <t xml:space="preserve">15x15 </t>
  </si>
  <si>
    <t>17x17</t>
  </si>
  <si>
    <t>19x19</t>
  </si>
  <si>
    <t>27x27</t>
  </si>
  <si>
    <t>4.5 x4.5</t>
  </si>
  <si>
    <t>5x5</t>
  </si>
  <si>
    <t>6x6</t>
  </si>
  <si>
    <t>8x8</t>
  </si>
  <si>
    <t>23x23</t>
  </si>
  <si>
    <t>Quick Links</t>
  </si>
  <si>
    <t>MAX V</t>
  </si>
  <si>
    <t>*Other names and brands may be claimed as the property of others. </t>
  </si>
  <si>
    <t>Spartan 3, 3A, 3E, 3ADSP</t>
  </si>
  <si>
    <t>10CL006</t>
  </si>
  <si>
    <t>10CL010</t>
  </si>
  <si>
    <t>10CL016</t>
  </si>
  <si>
    <t>10CL025</t>
  </si>
  <si>
    <t>10CL040</t>
  </si>
  <si>
    <t>10CL055</t>
  </si>
  <si>
    <t>10CL080</t>
  </si>
  <si>
    <t>10CL120</t>
  </si>
  <si>
    <t>Max 
I/O</t>
  </si>
  <si>
    <t>Macrocells equivalent</t>
  </si>
  <si>
    <t>CPLD
Device</t>
  </si>
  <si>
    <t>#</t>
  </si>
  <si>
    <t>Ver</t>
  </si>
  <si>
    <t>Details</t>
  </si>
  <si>
    <t>Date</t>
  </si>
  <si>
    <t>Revision History</t>
  </si>
  <si>
    <t>Initial Release</t>
  </si>
  <si>
    <t>Notices &amp; Disclaimers:
This data was gathered from publicly available selector guides in February 2024.</t>
  </si>
  <si>
    <t>Instructions</t>
  </si>
  <si>
    <t>Quartus Prime Lite (Linux)</t>
  </si>
  <si>
    <t>Quartus Prime Lite (Windows)</t>
  </si>
  <si>
    <t>AMD XCN23009 Cross Reference Spreadsheet, version 1.0</t>
  </si>
  <si>
    <t>AMD Discontinued 
Product Family</t>
  </si>
  <si>
    <t>XC9500XL*</t>
  </si>
  <si>
    <t>Spartan* II</t>
  </si>
  <si>
    <t>CoolRunner* XPLA* 3</t>
  </si>
  <si>
    <t>Altera® FPGA 
Alternative</t>
  </si>
  <si>
    <t>MAX® V or MAX 10</t>
  </si>
  <si>
    <t>Altera FPGA
Tool</t>
  </si>
  <si>
    <t> One Tool:
Quartus® Prime Lite
FREE
No license required</t>
  </si>
  <si>
    <t>Cyclone® 10 LP or Cyclone IV</t>
  </si>
  <si>
    <t>Cyclone 10 LP</t>
  </si>
  <si>
    <t>Instructions:
This spreadsheet contains tables of similar devices with features such as logic capacity, memory, multipliers, and GPIO.  These parts are not pin-compatible and will require porting to new tools when migrating between different suppliers. 
To use this file, choose the tab with the product family you need to cross and locate the specific device in the table. Then look for the nearest device with the features that you require in your design.</t>
  </si>
  <si>
    <t>Spartan* 3 
Device</t>
  </si>
  <si>
    <t>Altera® 
Device</t>
  </si>
  <si>
    <t>0.5 mm BGA</t>
  </si>
  <si>
    <t>0.8 mm BGA</t>
  </si>
  <si>
    <t>1.0 mm BGA</t>
  </si>
  <si>
    <t>Spartan* 3AN
Device</t>
  </si>
  <si>
    <t>CoolRunner* II
Device</t>
  </si>
  <si>
    <t>XC9500XL*
Device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</si>
</sst>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8"/>
      <name val="Calibri"/>
      <family val="2"/>
      <scheme val="minor"/>
    </font>
    <font>
      <b/>
      <sz val="11"/>
      <color theme="1"/>
      <name val="Calibri"/>
      <family val="2"/>
      <scheme val="minor"/>
    </font>
    <font>
      <u/>
      <sz val="11"/>
      <color theme="10"/>
      <name val="Calibri"/>
      <family val="2"/>
      <scheme val="minor"/>
    </font>
    <font>
      <sz val="14"/>
      <color theme="1"/>
      <name val="GT Walsheim Regular"/>
      <family val="3"/>
    </font>
    <font>
      <b/>
      <sz val="14"/>
      <color theme="0"/>
      <name val="GT Walsheim Regular"/>
      <family val="3"/>
    </font>
    <font>
      <sz val="14"/>
      <color theme="0"/>
      <name val="GT Walsheim Regular"/>
      <family val="3"/>
    </font>
    <font>
      <sz val="14"/>
      <color rgb="FFFF0000"/>
      <name val="GT Walsheim Regular"/>
      <family val="3"/>
    </font>
    <font>
      <sz val="16"/>
      <color theme="1"/>
      <name val="GT Walsheim Regular"/>
      <family val="3"/>
    </font>
    <font>
      <b/>
      <sz val="16"/>
      <color theme="1"/>
      <name val="GT Walsheim Regular"/>
      <family val="3"/>
    </font>
    <font>
      <sz val="12"/>
      <color theme="1"/>
      <name val="GT Walsheim Regular"/>
      <family val="3"/>
    </font>
    <font>
      <sz val="16"/>
      <color theme="0"/>
      <name val="GT Walsheim Regular"/>
      <family val="3"/>
    </font>
    <font>
      <b/>
      <sz val="16"/>
      <color theme="0"/>
      <name val="GT Walsheim Regular"/>
      <family val="3"/>
    </font>
    <font>
      <u/>
      <sz val="16"/>
      <color rgb="FF00377C"/>
      <name val="GT Walsheim Regular"/>
      <family val="3"/>
    </font>
  </fonts>
  <fills count="5">
    <fill>
      <patternFill patternType="none"/>
    </fill>
    <fill>
      <patternFill patternType="gray125"/>
    </fill>
    <fill>
      <patternFill patternType="solid">
        <fgColor rgb="FFC00000"/>
        <bgColor indexed="64"/>
      </patternFill>
    </fill>
    <fill>
      <patternFill patternType="solid">
        <fgColor rgb="FF001E50"/>
        <bgColor indexed="64"/>
      </patternFill>
    </fill>
    <fill>
      <patternFill patternType="solid">
        <fgColor rgb="FF0054AE"/>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theme="0"/>
      </right>
      <top/>
      <bottom style="thin">
        <color theme="0"/>
      </bottom>
      <diagonal/>
    </border>
    <border>
      <left/>
      <right style="thin">
        <color theme="0"/>
      </right>
      <top style="thin">
        <color theme="0"/>
      </top>
      <bottom style="thin">
        <color theme="0"/>
      </bottom>
      <diagonal/>
    </border>
    <border>
      <left style="thin">
        <color theme="0"/>
      </left>
      <right/>
      <top/>
      <bottom style="thin">
        <color theme="0"/>
      </bottom>
      <diagonal/>
    </border>
    <border>
      <left style="thin">
        <color theme="0"/>
      </left>
      <right/>
      <top style="thin">
        <color theme="0"/>
      </top>
      <bottom style="thin">
        <color theme="0"/>
      </bottom>
      <diagonal/>
    </border>
    <border>
      <left style="thin">
        <color theme="0"/>
      </left>
      <right style="medium">
        <color indexed="64"/>
      </right>
      <top/>
      <bottom style="thin">
        <color theme="0"/>
      </bottom>
      <diagonal/>
    </border>
    <border>
      <left style="thin">
        <color theme="0"/>
      </left>
      <right style="medium">
        <color indexed="64"/>
      </right>
      <top style="thin">
        <color theme="0"/>
      </top>
      <bottom style="thin">
        <color theme="0"/>
      </bottom>
      <diagonal/>
    </border>
    <border>
      <left style="thin">
        <color rgb="FF0089B9"/>
      </left>
      <right style="thin">
        <color rgb="FF0089B9"/>
      </right>
      <top style="thin">
        <color rgb="FF0089B9"/>
      </top>
      <bottom style="thin">
        <color rgb="FF0089B9"/>
      </bottom>
      <diagonal/>
    </border>
    <border>
      <left style="medium">
        <color rgb="FF0089B9"/>
      </left>
      <right style="medium">
        <color rgb="FF0089B9"/>
      </right>
      <top style="medium">
        <color rgb="FF0089B9"/>
      </top>
      <bottom style="medium">
        <color rgb="FF0089B9"/>
      </bottom>
      <diagonal/>
    </border>
  </borders>
  <cellStyleXfs count="2">
    <xf numFmtId="0" fontId="0" fillId="0" borderId="0"/>
    <xf numFmtId="0" fontId="3" fillId="0" borderId="0" applyNumberFormat="0" applyFill="0" applyBorder="0" applyAlignment="0" applyProtection="0"/>
  </cellStyleXfs>
  <cellXfs count="88">
    <xf numFmtId="0" fontId="0" fillId="0" borderId="0" xfId="0"/>
    <xf numFmtId="0" fontId="0" fillId="0" borderId="0" xfId="0" applyAlignment="1">
      <alignment horizontal="center" vertical="center"/>
    </xf>
    <xf numFmtId="0" fontId="0" fillId="0" borderId="0" xfId="0" applyAlignment="1">
      <alignment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0" xfId="0" applyAlignment="1">
      <alignment vertical="center" wrapText="1"/>
    </xf>
    <xf numFmtId="0" fontId="2" fillId="0" borderId="0" xfId="0" applyFont="1"/>
    <xf numFmtId="0" fontId="2" fillId="0" borderId="1" xfId="0" applyFont="1" applyBorder="1" applyAlignment="1">
      <alignment horizontal="center" vertical="center" wrapText="1"/>
    </xf>
    <xf numFmtId="0" fontId="0" fillId="0" borderId="17" xfId="0" applyBorder="1" applyAlignment="1">
      <alignment horizontal="center" vertical="center" wrapText="1"/>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20" xfId="0" applyBorder="1" applyAlignment="1">
      <alignment horizontal="center" vertical="center" wrapText="1"/>
    </xf>
    <xf numFmtId="0" fontId="0" fillId="0" borderId="20" xfId="0" applyBorder="1" applyAlignment="1">
      <alignment horizontal="center" vertical="center"/>
    </xf>
    <xf numFmtId="0" fontId="2" fillId="0" borderId="1" xfId="0" applyFont="1" applyBorder="1" applyAlignment="1">
      <alignment horizontal="center" vertical="center"/>
    </xf>
    <xf numFmtId="0" fontId="2" fillId="0" borderId="10" xfId="0" applyFont="1" applyBorder="1" applyAlignment="1">
      <alignment horizontal="center" vertical="center"/>
    </xf>
    <xf numFmtId="0" fontId="2" fillId="0" borderId="5" xfId="0" applyFont="1" applyBorder="1" applyAlignment="1">
      <alignment horizontal="center" vertical="center"/>
    </xf>
    <xf numFmtId="0" fontId="2" fillId="0" borderId="20" xfId="0" applyFont="1" applyBorder="1" applyAlignment="1">
      <alignment horizontal="center" vertical="center"/>
    </xf>
    <xf numFmtId="0" fontId="2" fillId="0" borderId="6" xfId="0" applyFont="1" applyBorder="1" applyAlignment="1">
      <alignment horizontal="center" vertical="center"/>
    </xf>
    <xf numFmtId="0" fontId="2" fillId="0" borderId="17" xfId="0" applyFont="1" applyBorder="1" applyAlignment="1">
      <alignment horizontal="center" vertical="center"/>
    </xf>
    <xf numFmtId="0" fontId="2" fillId="0" borderId="7" xfId="0" applyFont="1" applyBorder="1" applyAlignment="1">
      <alignment horizontal="center" vertical="center"/>
    </xf>
    <xf numFmtId="0" fontId="2" fillId="0" borderId="21"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8" xfId="0" applyFont="1" applyBorder="1" applyAlignment="1">
      <alignment horizontal="center" vertical="center"/>
    </xf>
    <xf numFmtId="0" fontId="2" fillId="0" borderId="22" xfId="0" applyFont="1" applyBorder="1" applyAlignment="1">
      <alignment horizontal="center" vertical="center"/>
    </xf>
    <xf numFmtId="0" fontId="0" fillId="0" borderId="23" xfId="0" applyBorder="1" applyAlignment="1">
      <alignment horizontal="center" vertical="center" wrapText="1"/>
    </xf>
    <xf numFmtId="0" fontId="0" fillId="0" borderId="23" xfId="0" applyBorder="1" applyAlignment="1">
      <alignment horizontal="center" vertical="center"/>
    </xf>
    <xf numFmtId="0" fontId="2" fillId="0" borderId="24" xfId="0" applyFont="1" applyBorder="1" applyAlignment="1">
      <alignment horizontal="center" vertical="center"/>
    </xf>
    <xf numFmtId="0" fontId="0" fillId="2" borderId="25" xfId="0" applyFill="1" applyBorder="1" applyAlignment="1">
      <alignment horizontal="center" vertical="center" wrapText="1"/>
    </xf>
    <xf numFmtId="0" fontId="0" fillId="0" borderId="25" xfId="0" applyBorder="1" applyAlignment="1">
      <alignment horizontal="center" vertical="center"/>
    </xf>
    <xf numFmtId="0" fontId="0" fillId="0" borderId="25" xfId="0" applyBorder="1"/>
    <xf numFmtId="0" fontId="2" fillId="0" borderId="26" xfId="0" applyFont="1" applyBorder="1"/>
    <xf numFmtId="0" fontId="0" fillId="2" borderId="27" xfId="0" applyFill="1" applyBorder="1" applyAlignment="1">
      <alignment horizontal="center" vertical="center" wrapText="1"/>
    </xf>
    <xf numFmtId="0" fontId="0" fillId="0" borderId="27" xfId="0" applyBorder="1" applyAlignment="1">
      <alignment horizontal="center" vertical="center"/>
    </xf>
    <xf numFmtId="0" fontId="2" fillId="0" borderId="23" xfId="0" applyFont="1" applyBorder="1" applyAlignment="1">
      <alignment horizontal="center" vertical="center"/>
    </xf>
    <xf numFmtId="0" fontId="4" fillId="0" borderId="0" xfId="0" applyFont="1" applyAlignment="1">
      <alignment horizontal="center" vertical="center"/>
    </xf>
    <xf numFmtId="0" fontId="6" fillId="4" borderId="28" xfId="0" applyFont="1" applyFill="1" applyBorder="1" applyAlignment="1">
      <alignment horizontal="center" vertical="center"/>
    </xf>
    <xf numFmtId="0" fontId="4" fillId="0" borderId="28" xfId="0" applyFont="1" applyBorder="1" applyAlignment="1">
      <alignment horizontal="center" vertical="center"/>
    </xf>
    <xf numFmtId="0" fontId="4" fillId="0" borderId="28" xfId="0" applyFont="1" applyBorder="1" applyAlignment="1">
      <alignment horizontal="left" vertical="center"/>
    </xf>
    <xf numFmtId="14" fontId="4" fillId="0" borderId="28" xfId="0" applyNumberFormat="1" applyFont="1" applyBorder="1" applyAlignment="1">
      <alignment horizontal="center" vertical="center"/>
    </xf>
    <xf numFmtId="0" fontId="4" fillId="0" borderId="0" xfId="0" applyFont="1" applyAlignment="1">
      <alignment horizontal="left" vertical="center"/>
    </xf>
    <xf numFmtId="0" fontId="8" fillId="0" borderId="0" xfId="0" applyFont="1" applyAlignment="1">
      <alignment horizontal="center" vertical="center"/>
    </xf>
    <xf numFmtId="0" fontId="9" fillId="0" borderId="0" xfId="0" applyFont="1" applyAlignment="1">
      <alignment horizontal="center" vertical="center" wrapText="1"/>
    </xf>
    <xf numFmtId="0" fontId="11" fillId="0" borderId="0" xfId="0" applyFont="1" applyAlignment="1">
      <alignment horizontal="center" vertical="center"/>
    </xf>
    <xf numFmtId="0" fontId="9" fillId="0" borderId="29" xfId="0" applyFont="1" applyBorder="1" applyAlignment="1">
      <alignment horizontal="center" vertical="center" wrapText="1"/>
    </xf>
    <xf numFmtId="0" fontId="9" fillId="0" borderId="29" xfId="0" applyFont="1" applyBorder="1" applyAlignment="1">
      <alignment horizontal="center" vertical="center"/>
    </xf>
    <xf numFmtId="0" fontId="8" fillId="0" borderId="29" xfId="0" applyFont="1" applyBorder="1" applyAlignment="1">
      <alignment horizontal="center" vertical="center"/>
    </xf>
    <xf numFmtId="0" fontId="13" fillId="0" borderId="29" xfId="1" applyFont="1" applyBorder="1" applyAlignment="1">
      <alignment horizontal="center" vertical="center"/>
    </xf>
    <xf numFmtId="3" fontId="0" fillId="0" borderId="5" xfId="0" applyNumberFormat="1" applyBorder="1" applyAlignment="1">
      <alignment horizontal="center" vertical="center" wrapText="1"/>
    </xf>
    <xf numFmtId="3" fontId="0" fillId="0" borderId="5" xfId="0" applyNumberFormat="1" applyBorder="1" applyAlignment="1">
      <alignment horizontal="center" vertical="center"/>
    </xf>
    <xf numFmtId="3" fontId="0" fillId="0" borderId="7" xfId="0" applyNumberFormat="1" applyBorder="1" applyAlignment="1">
      <alignment horizontal="center" vertical="center"/>
    </xf>
    <xf numFmtId="3" fontId="0" fillId="0" borderId="0" xfId="0" applyNumberFormat="1" applyAlignment="1">
      <alignment horizontal="center" vertical="center"/>
    </xf>
    <xf numFmtId="3" fontId="0" fillId="0" borderId="1" xfId="0" applyNumberFormat="1" applyBorder="1" applyAlignment="1">
      <alignment horizontal="center" vertical="center" wrapText="1"/>
    </xf>
    <xf numFmtId="3" fontId="0" fillId="0" borderId="1" xfId="0" applyNumberFormat="1" applyBorder="1" applyAlignment="1">
      <alignment horizontal="center" vertical="center"/>
    </xf>
    <xf numFmtId="3" fontId="0" fillId="0" borderId="8" xfId="0" applyNumberFormat="1" applyBorder="1" applyAlignment="1">
      <alignment horizontal="center" vertical="center"/>
    </xf>
    <xf numFmtId="3" fontId="2" fillId="0" borderId="5" xfId="0" applyNumberFormat="1" applyFont="1" applyBorder="1" applyAlignment="1">
      <alignment horizontal="center" vertical="center"/>
    </xf>
    <xf numFmtId="3" fontId="2" fillId="0" borderId="7" xfId="0" applyNumberFormat="1" applyFont="1" applyBorder="1" applyAlignment="1">
      <alignment horizontal="center" vertical="center"/>
    </xf>
    <xf numFmtId="0" fontId="4" fillId="0" borderId="0" xfId="0" applyFont="1" applyAlignment="1">
      <alignment horizontal="center" vertical="center"/>
    </xf>
    <xf numFmtId="0" fontId="12" fillId="3" borderId="0" xfId="0" applyFont="1" applyFill="1" applyAlignment="1">
      <alignment horizontal="center" vertical="center"/>
    </xf>
    <xf numFmtId="0" fontId="11" fillId="4" borderId="29" xfId="0" applyFont="1" applyFill="1" applyBorder="1" applyAlignment="1">
      <alignment horizontal="center" vertical="center"/>
    </xf>
    <xf numFmtId="0" fontId="8" fillId="0" borderId="29" xfId="0" applyFont="1" applyBorder="1" applyAlignment="1">
      <alignment horizontal="center" vertical="center" wrapText="1"/>
    </xf>
    <xf numFmtId="0" fontId="8" fillId="0" borderId="29" xfId="0" applyFont="1" applyBorder="1" applyAlignment="1">
      <alignment horizontal="center" vertical="center"/>
    </xf>
    <xf numFmtId="0" fontId="13" fillId="0" borderId="29" xfId="1" applyFont="1" applyBorder="1" applyAlignment="1">
      <alignment horizontal="center" vertical="center" wrapText="1"/>
    </xf>
    <xf numFmtId="0" fontId="13" fillId="0" borderId="29" xfId="1" applyFont="1" applyBorder="1" applyAlignment="1">
      <alignment horizontal="center" vertical="center"/>
    </xf>
    <xf numFmtId="0" fontId="10" fillId="0" borderId="0" xfId="0" applyFont="1" applyAlignment="1">
      <alignment horizontal="center" vertical="center"/>
    </xf>
    <xf numFmtId="0" fontId="8" fillId="0" borderId="0" xfId="0" applyFont="1" applyAlignment="1">
      <alignment horizontal="left" vertical="top" wrapText="1"/>
    </xf>
    <xf numFmtId="0" fontId="8" fillId="0" borderId="0" xfId="0" applyFont="1" applyAlignment="1">
      <alignment horizontal="left" vertical="top"/>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13" xfId="0" applyFont="1" applyBorder="1" applyAlignment="1">
      <alignment horizontal="center" vertical="center"/>
    </xf>
    <xf numFmtId="0" fontId="2" fillId="0" borderId="15"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2" fillId="0" borderId="19" xfId="0" applyFont="1" applyBorder="1" applyAlignment="1">
      <alignment horizontal="center" vertical="center"/>
    </xf>
    <xf numFmtId="0" fontId="5" fillId="3" borderId="0" xfId="0" applyFont="1" applyFill="1" applyAlignment="1">
      <alignment horizontal="center" vertical="center"/>
    </xf>
    <xf numFmtId="0" fontId="7" fillId="0" borderId="0" xfId="0" applyFont="1" applyAlignment="1">
      <alignment horizontal="left" vertical="top" wrapText="1"/>
    </xf>
    <xf numFmtId="0" fontId="7" fillId="0" borderId="0" xfId="0" applyFont="1" applyAlignment="1">
      <alignment horizontal="left" vertical="top"/>
    </xf>
  </cellXfs>
  <cellStyles count="2">
    <cellStyle name="Hyperlink" xfId="1" builtinId="8"/>
    <cellStyle name="Normal" xfId="0" builtinId="0"/>
  </cellStyles>
  <dxfs count="117">
    <dxf>
      <fill>
        <patternFill>
          <bgColor rgb="FFC0E0FF"/>
        </patternFill>
      </fill>
    </dxf>
    <dxf>
      <fill>
        <patternFill>
          <bgColor rgb="FFFFD0D0"/>
        </patternFill>
      </fill>
    </dxf>
    <dxf>
      <fill>
        <patternFill>
          <bgColor rgb="FFC0E0FF"/>
        </patternFill>
      </fill>
    </dxf>
    <dxf>
      <fill>
        <patternFill>
          <bgColor rgb="FFFFD0D0"/>
        </patternFill>
      </fill>
    </dxf>
    <dxf>
      <fill>
        <patternFill>
          <bgColor rgb="FFC0E0FF"/>
        </patternFill>
      </fill>
    </dxf>
    <dxf>
      <fill>
        <patternFill>
          <bgColor rgb="FFFFD0D0"/>
        </patternFill>
      </fill>
    </dxf>
    <dxf>
      <fill>
        <patternFill>
          <bgColor rgb="FFC0E0FF"/>
        </patternFill>
      </fill>
    </dxf>
    <dxf>
      <fill>
        <patternFill>
          <bgColor rgb="FFFFD0D0"/>
        </patternFill>
      </fill>
    </dxf>
    <dxf>
      <fill>
        <patternFill>
          <bgColor rgb="FFC0E0FF"/>
        </patternFill>
      </fill>
    </dxf>
    <dxf>
      <fill>
        <patternFill>
          <bgColor rgb="FFFFD0D0"/>
        </patternFill>
      </fill>
    </dxf>
    <dxf>
      <alignment horizontal="center" vertical="center" textRotation="0" wrapText="0" indent="0" justifyLastLine="0" shrinkToFit="0" readingOrder="0"/>
      <border diagonalUp="0" diagonalDown="0">
        <right style="thin">
          <color theme="0"/>
        </right>
        <top style="thin">
          <color theme="0"/>
        </top>
        <bottom style="thin">
          <color theme="0"/>
        </bottom>
        <vertical/>
        <horizontal style="thin">
          <color theme="0"/>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style="thin">
          <color indexed="64"/>
        </horizontal>
      </border>
    </dxf>
    <dxf>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style="thin">
          <color indexed="64"/>
        </horizontal>
      </border>
    </dxf>
    <dxf>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medium">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dxf>
    <dxf>
      <numFmt numFmtId="0" formatCode="General"/>
      <alignment horizontal="center" vertical="center" textRotation="0" wrapText="0" indent="0" justifyLastLine="0" shrinkToFit="0" readingOrder="0"/>
      <border diagonalUp="0" diagonalDown="0">
        <left style="thin">
          <color indexed="64"/>
        </left>
        <right style="medium">
          <color indexed="64"/>
        </right>
        <top style="thin">
          <color indexed="64"/>
        </top>
        <bottom style="thin">
          <color indexed="64"/>
        </bottom>
        <vertical style="thin">
          <color indexed="64"/>
        </vertical>
        <horizontal style="thin">
          <color indexed="64"/>
        </horizontal>
      </border>
    </dxf>
    <dxf>
      <numFmt numFmtId="3" formatCode="#,##0"/>
      <alignment horizontal="center" vertical="center" textRotation="0" wrapText="0" indent="0" justifyLastLine="0" shrinkToFit="0" readingOrder="0"/>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theme="0"/>
        </left>
        <top style="thin">
          <color theme="0"/>
        </top>
        <bottom style="thin">
          <color theme="0"/>
        </bottom>
        <vertical/>
        <horizontal style="thin">
          <color theme="0"/>
        </horizontal>
      </border>
    </dxf>
    <dxf>
      <alignment horizontal="center" vertical="center" textRotation="0" wrapText="0" indent="0" justifyLastLine="0" shrinkToFit="0" readingOrder="0"/>
    </dxf>
    <dxf>
      <alignment horizontal="left" vertical="center" textRotation="0" wrapText="1" indent="0" justifyLastLine="0" shrinkToFit="0" readingOrder="0"/>
    </dxf>
    <dxf>
      <alignment horizontal="center" vertical="center" textRotation="0" wrapText="0" indent="0" justifyLastLine="0" shrinkToFit="0" readingOrder="0"/>
      <border diagonalUp="0" diagonalDown="0">
        <right style="thin">
          <color theme="0"/>
        </right>
        <top style="thin">
          <color theme="0"/>
        </top>
        <bottom style="thin">
          <color theme="0"/>
        </bottom>
        <vertical/>
        <horizontal style="thin">
          <color theme="0"/>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style="thin">
          <color indexed="64"/>
        </horizontal>
      </border>
    </dxf>
    <dxf>
      <font>
        <b/>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medium">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medium">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dxf>
    <dxf>
      <numFmt numFmtId="0" formatCode="General"/>
      <alignment horizontal="center" vertical="center" textRotation="0" wrapText="0" indent="0" justifyLastLine="0" shrinkToFit="0" readingOrder="0"/>
      <border diagonalUp="0" diagonalDown="0">
        <left style="thin">
          <color indexed="64"/>
        </left>
        <right style="medium">
          <color indexed="64"/>
        </right>
        <top style="thin">
          <color indexed="64"/>
        </top>
        <bottom style="thin">
          <color indexed="64"/>
        </bottom>
        <vertical style="thin">
          <color indexed="64"/>
        </vertical>
        <horizontal style="thin">
          <color indexed="64"/>
        </horizontal>
      </border>
    </dxf>
    <dxf>
      <numFmt numFmtId="3" formatCode="#,##0"/>
      <alignment horizontal="center" vertical="center" textRotation="0" wrapText="0" indent="0" justifyLastLine="0" shrinkToFit="0" readingOrder="0"/>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theme="0"/>
        </left>
        <top style="thin">
          <color theme="0"/>
        </top>
        <bottom style="thin">
          <color theme="0"/>
        </bottom>
        <vertical/>
        <horizontal style="thin">
          <color theme="0"/>
        </horizontal>
      </border>
    </dxf>
    <dxf>
      <alignment horizontal="center" vertical="center" textRotation="0" wrapText="0" indent="0" justifyLastLine="0" shrinkToFit="0" readingOrder="0"/>
    </dxf>
    <dxf>
      <alignment horizontal="left" vertical="center" textRotation="0" wrapText="1" indent="0" justifyLastLine="0" shrinkToFit="0" readingOrder="0"/>
    </dxf>
    <dxf>
      <alignment horizontal="center" vertical="center" textRotation="0" wrapText="0" indent="0" justifyLastLine="0" shrinkToFit="0" readingOrder="0"/>
      <border diagonalUp="0" diagonalDown="0">
        <right style="thin">
          <color theme="0"/>
        </right>
        <top style="thin">
          <color theme="0"/>
        </top>
        <bottom style="thin">
          <color theme="0"/>
        </bottom>
        <vertical/>
        <horizontal style="thin">
          <color theme="0"/>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style="thin">
          <color indexed="64"/>
        </horizontal>
      </border>
    </dxf>
    <dxf>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style="thin">
          <color indexed="64"/>
        </horizontal>
      </border>
    </dxf>
    <dxf>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style="thin">
          <color indexed="64"/>
        </horizontal>
      </border>
    </dxf>
    <dxf>
      <alignment horizontal="center" vertical="center" textRotation="0" wrapText="0" indent="0" justifyLastLine="0" shrinkToFit="0" readingOrder="0"/>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medium">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medium">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medium">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medium">
          <color indexed="64"/>
        </right>
        <top style="thin">
          <color indexed="64"/>
        </top>
        <bottom style="thin">
          <color indexed="64"/>
        </bottom>
        <vertical style="thin">
          <color indexed="64"/>
        </vertical>
        <horizontal style="thin">
          <color indexed="64"/>
        </horizontal>
      </border>
    </dxf>
    <dxf>
      <numFmt numFmtId="3" formatCode="#,##0"/>
      <alignment horizontal="center" vertical="center" textRotation="0" wrapText="0" indent="0" justifyLastLine="0" shrinkToFit="0" readingOrder="0"/>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theme="0"/>
        </left>
        <top style="thin">
          <color theme="0"/>
        </top>
        <bottom style="thin">
          <color theme="0"/>
        </bottom>
        <vertical/>
        <horizontal style="thin">
          <color theme="0"/>
        </horizontal>
      </border>
    </dxf>
    <dxf>
      <alignment horizontal="center" vertical="center" textRotation="0" wrapText="0" indent="0" justifyLastLine="0" shrinkToFit="0" readingOrder="0"/>
    </dxf>
    <dxf>
      <alignment horizontal="left" vertical="center" textRotation="0" wrapText="1" indent="0" justifyLastLine="0" shrinkToFit="0" readingOrder="0"/>
    </dxf>
    <dxf>
      <alignment horizontal="center" vertical="center" textRotation="0" wrapText="0" indent="0" justifyLastLine="0" shrinkToFit="0" readingOrder="0"/>
      <border diagonalUp="0" diagonalDown="0">
        <right style="thin">
          <color theme="0"/>
        </right>
        <top style="thin">
          <color theme="0"/>
        </top>
        <bottom style="thin">
          <color theme="0"/>
        </bottom>
        <vertical/>
        <horizontal style="thin">
          <color theme="0"/>
        </horizontal>
      </border>
    </dxf>
    <dxf>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style="thin">
          <color indexed="64"/>
        </horizontal>
      </border>
    </dxf>
    <dxf>
      <alignment horizontal="center" vertical="center" textRotation="0" wrapText="0" indent="0" justifyLastLine="0" shrinkToFit="0" readingOrder="0"/>
      <border diagonalUp="0" diagonalDown="0">
        <left style="thin">
          <color indexed="64"/>
        </left>
        <right style="medium">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medium">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3" formatCode="#,##0"/>
      <alignment horizontal="center" vertical="center" textRotation="0" wrapText="0" indent="0" justifyLastLine="0" shrinkToFit="0" readingOrder="0"/>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style="thin">
          <color theme="0"/>
        </horizontal>
      </border>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border diagonalUp="0" diagonalDown="0">
        <right style="thin">
          <color theme="0"/>
        </right>
        <top style="thin">
          <color theme="0"/>
        </top>
        <bottom style="thin">
          <color theme="0"/>
        </bottom>
        <vertical/>
        <horizontal style="thin">
          <color theme="0"/>
        </horizontal>
      </border>
    </dxf>
    <dxf>
      <alignment horizontal="center" vertical="center" textRotation="0" wrapText="0" indent="0" justifyLastLine="0" shrinkToFit="0" readingOrder="0"/>
      <border diagonalUp="0" diagonalDown="0">
        <left style="thin">
          <color indexed="64"/>
        </left>
        <right style="medium">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medium">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style="thin">
          <color indexed="64"/>
        </horizontal>
      </border>
    </dxf>
    <dxf>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style="thin">
          <color indexed="64"/>
        </horizontal>
      </border>
    </dxf>
    <dxf>
      <alignment horizontal="center" vertical="center"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style="thin">
          <color indexed="64"/>
        </horizontal>
      </border>
    </dxf>
    <dxf>
      <alignment horizontal="center" vertical="center" textRotation="0" wrapText="0" indent="0" justifyLastLine="0" shrinkToFit="0" readingOrder="0"/>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medium">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3" formatCode="#,##0"/>
      <alignment horizontal="center" vertical="center" textRotation="0" wrapText="0" indent="0" justifyLastLine="0" shrinkToFit="0" readingOrder="0"/>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theme="0"/>
        </left>
        <top style="thin">
          <color theme="0"/>
        </top>
        <bottom style="thin">
          <color theme="0"/>
        </bottom>
        <vertical/>
        <horizontal style="thin">
          <color theme="0"/>
        </horizontal>
      </border>
    </dxf>
    <dxf>
      <alignment horizontal="center" vertical="center" textRotation="0" wrapText="0" indent="0" justifyLastLine="0" shrinkToFit="0" readingOrder="0"/>
    </dxf>
    <dxf>
      <alignment horizontal="left" vertical="center" textRotation="0" wrapText="1" indent="0" justifyLastLine="0" shrinkToFit="0" readingOrder="0"/>
    </dxf>
  </dxfs>
  <tableStyles count="0" defaultTableStyle="TableStyleMedium2" defaultPivotStyle="PivotStyleLight16"/>
  <colors>
    <mruColors>
      <color rgb="FF00377C"/>
      <color rgb="FF0089B9"/>
      <color rgb="FF0054AE"/>
      <color rgb="FF001E50"/>
      <color rgb="FFFFD0D0"/>
      <color rgb="FFC0E0FF"/>
      <color rgb="FFC0C0FF"/>
      <color rgb="FF808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2A926E7-8C60-4120-BA71-4C2900A19C91}" name="Table2" displayName="Table2" ref="A2:U46" totalsRowShown="0" headerRowDxfId="116" dataDxfId="115">
  <autoFilter ref="A2:U46" xr:uid="{52A926E7-8C60-4120-BA71-4C2900A19C91}"/>
  <sortState xmlns:xlrd2="http://schemas.microsoft.com/office/spreadsheetml/2017/richdata2" ref="A3:U46">
    <sortCondition ref="B2:B46"/>
  </sortState>
  <tableColumns count="21">
    <tableColumn id="1" xr3:uid="{9265DF26-9401-4E4D-A3BD-8F5E0B4C3FB4}" name="Spartan* 3 _x000a_Device" dataDxfId="114"/>
    <tableColumn id="2" xr3:uid="{8EFE9A07-AD26-40D2-9314-2A014BF19CAA}" name="LUT-4" dataDxfId="113"/>
    <tableColumn id="3" xr3:uid="{1522857C-9159-4C66-BE4F-7E621C10F9FB}" name="BRAM (Kb)" dataDxfId="112"/>
    <tableColumn id="4" xr3:uid="{36BBA1BC-3F4A-4055-997B-9DFECEA3791C}" name="Mult" dataDxfId="111"/>
    <tableColumn id="5" xr3:uid="{652306C7-D107-4236-9EAF-DE690B1B9EF9}" name="Max _x000a_I/O" dataDxfId="110"/>
    <tableColumn id="8" xr3:uid="{EAC57D07-7642-4681-9CF7-0928195B35AC}" name="8x8_x000a_0.5" dataDxfId="109"/>
    <tableColumn id="7" xr3:uid="{6EDB61A5-729A-433E-832B-61604234FC5C}" name="9x9_x000a_0.5" dataDxfId="108"/>
    <tableColumn id="17" xr3:uid="{831EB3FE-738C-406A-A132-566009773875}" name="11x11_x000a_0.8" dataDxfId="107"/>
    <tableColumn id="14" xr3:uid="{2AE1FD98-2F06-4A16-BE9B-72049D24C830}" name="14x14_x000a_0.8" dataDxfId="106"/>
    <tableColumn id="22" xr3:uid="{475E370F-410B-4B8D-AD10-5796870BEE72}" name="15x15_x000a_0.8" dataDxfId="105"/>
    <tableColumn id="10" xr3:uid="{71E758D6-5B78-4E24-89A5-6E730ABD4B8A}" name="19x19_x000a_0.8" dataDxfId="104"/>
    <tableColumn id="12" xr3:uid="{FB7D2810-8237-48DB-AE80-85FA24D43AF0}" name="17x17_x000a_1.0" dataDxfId="103"/>
    <tableColumn id="13" xr3:uid="{B967B0AD-1CB5-4C73-8D7F-6E7CB1468AA7}" name="19x19_x000a_1.0" dataDxfId="102"/>
    <tableColumn id="16" xr3:uid="{BFE23CE0-BD58-48FF-B710-62847CEEA3FE}" name="21x21_x000a_1.0" dataDxfId="101"/>
    <tableColumn id="18" xr3:uid="{C496117E-7A24-40A1-B3CF-0289DC1C418E}" name="23x23_x000a_1.0" dataDxfId="100"/>
    <tableColumn id="19" xr3:uid="{8F2EE0B3-060F-478E-8E09-DF8990C4755B}" name="27x27_x000a_1.0" dataDxfId="99"/>
    <tableColumn id="20" xr3:uid="{FDDADEAD-CB12-48E7-B5F6-122EAAB4C723}" name="29X29_x000a_1.0" dataDxfId="98"/>
    <tableColumn id="21" xr3:uid="{15F737C9-B638-47CF-96C8-BADA5611F150}" name="31x31_x000a_1.0" dataDxfId="97"/>
    <tableColumn id="24" xr3:uid="{F7CA6017-134E-4A4E-B0C7-26462A5E3135}" name="Q100 16x16" dataDxfId="96"/>
    <tableColumn id="25" xr3:uid="{ED1FC5DB-BBB3-49F4-AE35-3890A0B2DF2A}" name="Q144 22x22" dataDxfId="95"/>
    <tableColumn id="6" xr3:uid="{E4C687A1-12A0-40CD-AD7A-3EA2A7A8C3CC}" name="Altera® _x000a_Device" dataDxfId="94"/>
  </tableColumns>
  <tableStyleInfo name="TableStyleMedium2"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C061321-A792-48FC-8F76-E98EF6443F1F}" name="Table24" displayName="Table24" ref="A2:S14" totalsRowShown="0" headerRowDxfId="93" dataDxfId="92">
  <autoFilter ref="A2:S14" xr:uid="{52A926E7-8C60-4120-BA71-4C2900A19C91}"/>
  <sortState xmlns:xlrd2="http://schemas.microsoft.com/office/spreadsheetml/2017/richdata2" ref="A3:S14">
    <sortCondition ref="B2:B14"/>
  </sortState>
  <tableColumns count="19">
    <tableColumn id="1" xr3:uid="{984BEAA8-AFAA-4B63-A6A1-8370AC72F47E}" name="Spartan* 3AN_x000a_Device" dataDxfId="91"/>
    <tableColumn id="2" xr3:uid="{EA0AF9BF-F407-45D0-8218-04FEBB4B0C49}" name="LUT-4" dataDxfId="90"/>
    <tableColumn id="3" xr3:uid="{09032DB9-039C-48AA-8D8B-2B40B972E37C}" name="BRAM (Kb)" dataDxfId="89"/>
    <tableColumn id="4" xr3:uid="{D8110E72-FA06-455C-B93D-0ED6F60DCF37}" name="Mult" dataDxfId="88"/>
    <tableColumn id="5" xr3:uid="{B5F3DAFE-E7E3-455C-A7A1-E81946E358CF}" name="Max _x000a_I/O" dataDxfId="87"/>
    <tableColumn id="8" xr3:uid="{DBF91EA2-FDAE-4F6E-ACE6-284FFD24C914}" name="V36 _x000a_3x3_x000a_0.4" dataDxfId="86"/>
    <tableColumn id="31" xr3:uid="{F91E023C-A1BF-45CE-A72A-3657EB670B8A}" name="V81 (S) _x000a_4x4_x000a_0.4" dataDxfId="85"/>
    <tableColumn id="30" xr3:uid="{FF6EA054-D5BB-49E2-8AE8-749D865EF54F}" name="V81 (D)_x000a_4x4_x000a_0.4" dataDxfId="84"/>
    <tableColumn id="29" xr3:uid="{A70B82DB-025F-4AD4-9CD5-C934349AC087}" name="Y180 (S)_x000a_6x5_x000a_0.35" dataDxfId="83"/>
    <tableColumn id="9" xr3:uid="{B68CD963-2D4E-4E2B-A5F2-E8A5541AC0DD}" name="M153 (S)_x000a_8x8_x000a_0.5" dataDxfId="82"/>
    <tableColumn id="11" xr3:uid="{5CB17402-756E-488E-9271-FFD9AEDFCA1B}" name="U169 (S) _x000a_11x11_x000a_0.8" dataDxfId="81"/>
    <tableColumn id="28" xr3:uid="{04F5F3BE-634D-427E-9CD0-7C3ACA79D581}" name="324 (S) _x000a_15x15_x000a_0.8" dataDxfId="80"/>
    <tableColumn id="27" xr3:uid="{3E574FEA-E4D8-4E75-9FCD-D04D20A861B4}" name="324 (D) _x000a_15x15_x000a_0.8" dataDxfId="79"/>
    <tableColumn id="12" xr3:uid="{824D1B3C-EEEF-4AA9-B96A-031B49D84151}" name="256 _x000a_17x17_x000a_1.0" dataDxfId="78"/>
    <tableColumn id="16" xr3:uid="{911995E6-BCC9-476B-BF50-F363CDA1E3DA}" name="400 _x000a_21x21_x000a_1.0" dataDxfId="77"/>
    <tableColumn id="18" xr3:uid="{C5FB1426-5332-4E2E-A35C-75E575BBD5C5}" name="484 _x000a_23x23_x000a_1.0" dataDxfId="76"/>
    <tableColumn id="19" xr3:uid="{A560947D-4D71-4914-93A0-39945A84C4BD}" name="672 _x000a_27x27_x000a_1.0" dataDxfId="75"/>
    <tableColumn id="25" xr3:uid="{7C214197-4B16-4B83-BB91-25016118F56B}" name="Q144 22x22" dataDxfId="74"/>
    <tableColumn id="6" xr3:uid="{D1CC4FB3-B9D0-4040-A8F8-0C832D71C836}" name="Altera® _x000a_Device" dataDxfId="73"/>
  </tableColumns>
  <tableStyleInfo name="TableStyleMedium2"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5F054B3-F052-4E6E-8085-AEF1DB528F78}" name="Table22" displayName="Table22" ref="A2:X27" totalsRowShown="0" headerRowDxfId="72" dataDxfId="71">
  <autoFilter ref="A2:X27" xr:uid="{52A926E7-8C60-4120-BA71-4C2900A19C91}"/>
  <sortState xmlns:xlrd2="http://schemas.microsoft.com/office/spreadsheetml/2017/richdata2" ref="A3:X27">
    <sortCondition ref="B2:B27"/>
  </sortState>
  <tableColumns count="24">
    <tableColumn id="1" xr3:uid="{D2C87C05-1171-4A06-8A41-1467E246C4D9}" name="CPLD_x000a_Device" dataDxfId="70"/>
    <tableColumn id="2" xr3:uid="{4397A90D-1AEA-4FF3-B0F0-888F78C1E3D7}" name="Macrocells equivalent" dataDxfId="69"/>
    <tableColumn id="5" xr3:uid="{5077A6AE-65F8-4665-A5EE-1A38C6A65288}" name="Max _x000a_I/O" dataDxfId="68"/>
    <tableColumn id="8" xr3:uid="{AD5BF0B8-58C4-4B4A-AA0A-95BABE673C3F}" name="4.5^2_x000a_ 0.5" dataDxfId="67"/>
    <tableColumn id="27" xr3:uid="{4C4D33A2-EC91-45B1-9AD3-9C915F363C54}" name="5x5_x000a_0.5" dataDxfId="66"/>
    <tableColumn id="23" xr3:uid="{41B36C09-00AE-4F90-9927-44F59528DA59}" name="6x6_x000a_0.5" dataDxfId="65"/>
    <tableColumn id="28" xr3:uid="{86740C4F-FF5D-463A-8AA2-07A399524EED}" name="7x7_x000a_0.5" dataDxfId="64"/>
    <tableColumn id="29" xr3:uid="{14D113F9-45F6-4848-A22E-F5BC52DE124D}" name="8x8_x000a_0.5" dataDxfId="63"/>
    <tableColumn id="7" xr3:uid="{64BE8AB1-4456-4327-8BB8-32DA26045907}" name="11x11_x000a_0.5" dataDxfId="62"/>
    <tableColumn id="30" xr3:uid="{EA72B8CD-AB9E-4A12-9687-87725308C108}" name="11x11_x000a_0.8" dataDxfId="61"/>
    <tableColumn id="31" xr3:uid="{C8FB4A4F-95DF-4535-8C0A-AD06DAD8377D}" name="15x15 _x000a_0.8" dataDxfId="60"/>
    <tableColumn id="11" xr3:uid="{CC2D9EF0-2DE0-4E47-93D4-4CAD82657F40}" name="11x11_x000a_1.0" dataDxfId="59"/>
    <tableColumn id="12" xr3:uid="{B32443F8-9F9E-4640-9162-91F16693472B}" name="17x17_x000a_1.0" dataDxfId="58"/>
    <tableColumn id="13" xr3:uid="{2C095564-1B4A-40A4-8C67-4351A14EE77D}" name="19x19_x000a_1.0" dataDxfId="57"/>
    <tableColumn id="18" xr3:uid="{F43ACEA4-65DE-403B-AD59-A484C3DEDDDA}" name="23x23_x000a_1.0" dataDxfId="56"/>
    <tableColumn id="19" xr3:uid="{4BBBC052-A7A1-4146-97D7-A096EBBE6E4A}" name="27x27_x000a_1.0" dataDxfId="55"/>
    <tableColumn id="20" xr3:uid="{22EC5774-3D2A-489C-B688-889671AC0177}" name="QF32_x000a_5x5" dataDxfId="54"/>
    <tableColumn id="21" xr3:uid="{AE48E81F-5E15-4D27-9A40-34F84C3BEBC5}" name="QF48 7x7" dataDxfId="53"/>
    <tableColumn id="24" xr3:uid="{2E1655B9-D3A7-4B87-9AFD-436F33F87D77}" name="Q64 9x9" dataDxfId="52"/>
    <tableColumn id="3" xr3:uid="{1832239C-2E4F-48CA-BB3A-F1CE41BB0D36}" name="Q44 12x12" dataDxfId="51"/>
    <tableColumn id="15" xr3:uid="{45444F9C-EB52-4D14-A188-C4483741827E}" name="Q64 12x12" dataDxfId="50"/>
    <tableColumn id="4" xr3:uid="{981B487B-5D8C-4A7A-B0C9-3070B73BADEF}" name="Q100 16x16" dataDxfId="49"/>
    <tableColumn id="25" xr3:uid="{1A775607-1ACC-4853-BDBE-BBC2AEF64B7F}" name="Q144 22x22" dataDxfId="48"/>
    <tableColumn id="6" xr3:uid="{A4E7904E-7929-4EA0-B79C-15E7A77ABB04}" name="Altera® _x000a_Device" dataDxfId="47"/>
  </tableColumns>
  <tableStyleInfo name="TableStyleMedium2"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4FFBA07-A21F-448D-A83A-EEF809838E1D}" name="Table226" displayName="Table226" ref="A2:S19" totalsRowShown="0" headerRowDxfId="46" dataDxfId="45">
  <autoFilter ref="A2:S19" xr:uid="{52A926E7-8C60-4120-BA71-4C2900A19C91}"/>
  <sortState xmlns:xlrd2="http://schemas.microsoft.com/office/spreadsheetml/2017/richdata2" ref="A3:S19">
    <sortCondition ref="B2:B19"/>
  </sortState>
  <tableColumns count="19">
    <tableColumn id="1" xr3:uid="{18CEFDCA-6E56-4D64-B14D-F7CE80D0EB8C}" name="CoolRunner* II_x000a_Device" dataDxfId="44"/>
    <tableColumn id="2" xr3:uid="{AE6A54ED-6EA7-47F7-9CAE-990114FCA5E0}" name="Macrocells equivalent" dataDxfId="43"/>
    <tableColumn id="5" xr3:uid="{821A23EF-D19D-42ED-95A2-EF919C89D11C}" name="Max I/O" dataDxfId="42">
      <calculatedColumnFormula>MAX(Table226[[#This Row],[4.5 x4.5]:[Q144 22x22]])</calculatedColumnFormula>
    </tableColumn>
    <tableColumn id="8" xr3:uid="{7D2215C1-360B-4700-8159-738ABEDDD22D}" name="4.5 x4.5" dataDxfId="41"/>
    <tableColumn id="27" xr3:uid="{806F1C64-3287-4C65-9A13-EC2FA5F28417}" name="5x5" dataDxfId="40"/>
    <tableColumn id="23" xr3:uid="{1D85947E-DC15-4FDA-8DA3-6F76E0A43334}" name="6x6" dataDxfId="39"/>
    <tableColumn id="29" xr3:uid="{A8A27A23-B965-47C3-8DD0-63CA0A593EF4}" name="8x8" dataDxfId="38"/>
    <tableColumn id="30" xr3:uid="{F7E841AC-343A-4FB7-91FA-EA6085BB31BE}" name="11x11" dataDxfId="37"/>
    <tableColumn id="31" xr3:uid="{EFF2BDE0-B2CE-47C4-83F6-3368EA9D6A06}" name="15x15 " dataDxfId="36"/>
    <tableColumn id="12" xr3:uid="{95ED6B4C-03EE-42FF-94B4-E042B25F8C2C}" name="17x17" dataDxfId="35"/>
    <tableColumn id="13" xr3:uid="{54E6AB52-FDB7-43E8-8902-EDA4A7A7544A}" name="19x19" dataDxfId="34"/>
    <tableColumn id="18" xr3:uid="{99640E92-BA7E-4734-BEE4-8D44C26C6F84}" name="23x23" dataDxfId="33"/>
    <tableColumn id="20" xr3:uid="{6A168197-0943-4136-B22A-4B2476E24ED7}" name="QF32_x000a_5x5" dataDxfId="32"/>
    <tableColumn id="21" xr3:uid="{792F65ED-33F7-48A2-8888-4A3D81758BCB}" name="QF48 7x7" dataDxfId="31"/>
    <tableColumn id="24" xr3:uid="{3C1B80B0-CEE0-4CB2-971E-7B743334F9FF}" name="Q64 9x9" dataDxfId="30"/>
    <tableColumn id="3" xr3:uid="{E712CB0F-4F6E-4494-8AEB-82D69009203F}" name="Q44 12x12" dataDxfId="29"/>
    <tableColumn id="4" xr3:uid="{60E52C13-DFB4-4447-B7D8-5BBAD02C5A2C}" name="Q100 16x16" dataDxfId="28"/>
    <tableColumn id="25" xr3:uid="{0C8BD6D3-FA16-4854-875B-68C7FF3C4426}" name="Q144 22x22" dataDxfId="27"/>
    <tableColumn id="6" xr3:uid="{C7EFD62F-E272-4E46-A200-F72AADF141C6}" name="Altera® _x000a_Device" dataDxfId="26"/>
  </tableColumns>
  <tableStyleInfo name="TableStyleMedium2"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11CB13E-CE68-4560-9382-FF426DB000A2}" name="Table225" displayName="Table225" ref="A2:N15" totalsRowShown="0" headerRowDxfId="25" dataDxfId="24">
  <autoFilter ref="A2:N15" xr:uid="{52A926E7-8C60-4120-BA71-4C2900A19C91}"/>
  <sortState xmlns:xlrd2="http://schemas.microsoft.com/office/spreadsheetml/2017/richdata2" ref="A3:N15">
    <sortCondition ref="B2:B15"/>
  </sortState>
  <tableColumns count="14">
    <tableColumn id="1" xr3:uid="{E21A9110-12C2-4ECC-82B2-982621959F64}" name="XC9500XL*_x000a_Device" dataDxfId="23"/>
    <tableColumn id="2" xr3:uid="{D74DB83C-5B70-4EA7-8236-A1B7DDDE526B}" name="Macrocells equivalent" dataDxfId="22"/>
    <tableColumn id="5" xr3:uid="{CE96A639-98BC-48BB-B6FF-B505BE46A4C2}" name="Max _x000a_I/O" dataDxfId="21">
      <calculatedColumnFormula>MAX(Table225[[#This Row],[11x11]:[Q144 22x22]])</calculatedColumnFormula>
    </tableColumn>
    <tableColumn id="30" xr3:uid="{EC228D2C-D9C7-41F3-87BE-B151BED97BE9}" name="11x11" dataDxfId="20"/>
    <tableColumn id="31" xr3:uid="{21907693-4EF1-486A-9605-A5505701C616}" name="15x15 " dataDxfId="19"/>
    <tableColumn id="12" xr3:uid="{6F3ACD56-92CB-48C5-A730-DDD94E2F1930}" name="17x17" dataDxfId="18"/>
    <tableColumn id="13" xr3:uid="{4B51EFDD-6597-4D3D-9307-7414A46458FB}" name="19x19" dataDxfId="17"/>
    <tableColumn id="19" xr3:uid="{CC33F036-4023-44B3-951E-FFE59B34D605}" name="27x27" dataDxfId="16"/>
    <tableColumn id="24" xr3:uid="{2B4729A6-2271-4188-A628-6D7F508E0269}" name="Q64 9x9" dataDxfId="15"/>
    <tableColumn id="3" xr3:uid="{70E3B8D3-80D4-4959-A0D6-29EE4383808A}" name="Q44 12x12" dataDxfId="14"/>
    <tableColumn id="15" xr3:uid="{7D9F61BC-6F45-4B8A-A108-6E4219B8D349}" name="Q64 12x12" dataDxfId="13"/>
    <tableColumn id="4" xr3:uid="{D85CEA38-F52D-4B8E-9682-38FAE5B83D66}" name="Q100 16x16" dataDxfId="12"/>
    <tableColumn id="25" xr3:uid="{22BC559A-F034-49BF-A5D6-8BC99A7FC43C}" name="Q144 22x22" dataDxfId="11"/>
    <tableColumn id="6" xr3:uid="{34B8F2DD-6F83-4CDD-B7EA-C5E68B3ABCE1}" name="Altera® _x000a_Device" dataDxfId="10"/>
  </tableColumns>
  <tableStyleInfo name="TableStyleMedium2"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intel.com/content/www/us/en/support/programmable/support-resources/devices/max10-doclinks.html" TargetMode="External"/><Relationship Id="rId7" Type="http://schemas.openxmlformats.org/officeDocument/2006/relationships/hyperlink" Target="https://www.intel.com/content/www/us/en/software-kit/current/661454.html" TargetMode="External"/><Relationship Id="rId2" Type="http://schemas.openxmlformats.org/officeDocument/2006/relationships/hyperlink" Target="https://www.intel.com/content/www/us/en/docs/programmable/767845/current/cyclone-iv-featured-documentation-quick.html" TargetMode="External"/><Relationship Id="rId1" Type="http://schemas.openxmlformats.org/officeDocument/2006/relationships/hyperlink" Target="https://www.intel.com/content/www/us/en/support/programmable/support-resources/devices/cyclone10-lp-doclinks.html" TargetMode="External"/><Relationship Id="rId6" Type="http://schemas.openxmlformats.org/officeDocument/2006/relationships/hyperlink" Target="https://www.intel.com/content/dam/www/central-libraries/us/en/documents/2023-11/quartus-prime-comparison-infographic.pdf" TargetMode="External"/><Relationship Id="rId5" Type="http://schemas.openxmlformats.org/officeDocument/2006/relationships/hyperlink" Target="https://www.intel.com/content/www/us/en/software-kit/current/661455.html" TargetMode="External"/><Relationship Id="rId4" Type="http://schemas.openxmlformats.org/officeDocument/2006/relationships/hyperlink" Target="https://www.intel.com/content/www/us/en/docs/programmable/783862/current/featured-documentation-quick-links.html"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43A06F-D791-4784-BBF0-6E1896EB750F}">
  <dimension ref="A1:D20"/>
  <sheetViews>
    <sheetView showGridLines="0" tabSelected="1" zoomScaleNormal="100" workbookViewId="0">
      <selection sqref="A1:D1"/>
    </sheetView>
  </sheetViews>
  <sheetFormatPr defaultColWidth="24.7109375" defaultRowHeight="20.25" x14ac:dyDescent="0.25"/>
  <cols>
    <col min="1" max="2" width="40.7109375" style="51" customWidth="1"/>
    <col min="3" max="3" width="32.7109375" style="51" customWidth="1"/>
    <col min="4" max="4" width="48.7109375" style="51" customWidth="1"/>
    <col min="5" max="16384" width="24.7109375" style="51"/>
  </cols>
  <sheetData>
    <row r="1" spans="1:4" x14ac:dyDescent="0.25">
      <c r="A1" s="68" t="s">
        <v>150</v>
      </c>
      <c r="B1" s="68"/>
      <c r="C1" s="68"/>
      <c r="D1" s="68"/>
    </row>
    <row r="2" spans="1:4" ht="21" thickBot="1" x14ac:dyDescent="0.3"/>
    <row r="3" spans="1:4" s="53" customFormat="1" ht="21" thickBot="1" x14ac:dyDescent="0.3">
      <c r="A3" s="69" t="s">
        <v>147</v>
      </c>
      <c r="B3" s="69"/>
      <c r="C3" s="69"/>
      <c r="D3" s="69"/>
    </row>
    <row r="4" spans="1:4" s="52" customFormat="1" ht="41.25" thickBot="1" x14ac:dyDescent="0.3">
      <c r="A4" s="54" t="s">
        <v>151</v>
      </c>
      <c r="B4" s="54" t="s">
        <v>155</v>
      </c>
      <c r="C4" s="54" t="s">
        <v>157</v>
      </c>
      <c r="D4" s="55" t="s">
        <v>125</v>
      </c>
    </row>
    <row r="5" spans="1:4" ht="21" thickBot="1" x14ac:dyDescent="0.3">
      <c r="A5" s="56" t="s">
        <v>152</v>
      </c>
      <c r="B5" s="70" t="s">
        <v>156</v>
      </c>
      <c r="C5" s="72" t="s">
        <v>158</v>
      </c>
      <c r="D5" s="57" t="s">
        <v>160</v>
      </c>
    </row>
    <row r="6" spans="1:4" ht="21" thickBot="1" x14ac:dyDescent="0.3">
      <c r="A6" s="56" t="s">
        <v>154</v>
      </c>
      <c r="B6" s="71"/>
      <c r="C6" s="73"/>
      <c r="D6" s="57" t="s">
        <v>111</v>
      </c>
    </row>
    <row r="7" spans="1:4" ht="21" thickBot="1" x14ac:dyDescent="0.3">
      <c r="A7" s="56" t="s">
        <v>109</v>
      </c>
      <c r="B7" s="71"/>
      <c r="C7" s="73"/>
      <c r="D7" s="57" t="s">
        <v>112</v>
      </c>
    </row>
    <row r="8" spans="1:4" ht="21" thickBot="1" x14ac:dyDescent="0.3">
      <c r="A8" s="56" t="s">
        <v>153</v>
      </c>
      <c r="B8" s="71" t="s">
        <v>159</v>
      </c>
      <c r="C8" s="73"/>
      <c r="D8" s="57" t="s">
        <v>126</v>
      </c>
    </row>
    <row r="9" spans="1:4" ht="21" thickBot="1" x14ac:dyDescent="0.3">
      <c r="A9" s="56" t="s">
        <v>128</v>
      </c>
      <c r="B9" s="71"/>
      <c r="C9" s="73"/>
      <c r="D9" s="57" t="s">
        <v>149</v>
      </c>
    </row>
    <row r="10" spans="1:4" ht="21" thickBot="1" x14ac:dyDescent="0.3">
      <c r="A10" s="56" t="s">
        <v>110</v>
      </c>
      <c r="B10" s="56" t="s">
        <v>112</v>
      </c>
      <c r="C10" s="73"/>
      <c r="D10" s="57" t="s">
        <v>148</v>
      </c>
    </row>
    <row r="11" spans="1:4" x14ac:dyDescent="0.25">
      <c r="A11" s="74" t="s">
        <v>127</v>
      </c>
      <c r="B11" s="74"/>
      <c r="C11" s="74"/>
      <c r="D11" s="74"/>
    </row>
    <row r="13" spans="1:4" x14ac:dyDescent="0.25">
      <c r="A13" s="75" t="s">
        <v>161</v>
      </c>
      <c r="B13" s="76"/>
      <c r="C13" s="76"/>
      <c r="D13" s="76"/>
    </row>
    <row r="14" spans="1:4" x14ac:dyDescent="0.25">
      <c r="A14" s="76"/>
      <c r="B14" s="76"/>
      <c r="C14" s="76"/>
      <c r="D14" s="76"/>
    </row>
    <row r="15" spans="1:4" x14ac:dyDescent="0.25">
      <c r="A15" s="76"/>
      <c r="B15" s="76"/>
      <c r="C15" s="76"/>
      <c r="D15" s="76"/>
    </row>
    <row r="16" spans="1:4" x14ac:dyDescent="0.25">
      <c r="A16" s="76"/>
      <c r="B16" s="76"/>
      <c r="C16" s="76"/>
      <c r="D16" s="76"/>
    </row>
    <row r="17" spans="1:4" x14ac:dyDescent="0.25">
      <c r="A17" s="76"/>
      <c r="B17" s="76"/>
      <c r="C17" s="76"/>
      <c r="D17" s="76"/>
    </row>
    <row r="18" spans="1:4" x14ac:dyDescent="0.25">
      <c r="A18" s="76"/>
      <c r="B18" s="76"/>
      <c r="C18" s="76"/>
      <c r="D18" s="76"/>
    </row>
    <row r="19" spans="1:4" x14ac:dyDescent="0.25">
      <c r="A19" s="76"/>
      <c r="B19" s="76"/>
      <c r="C19" s="76"/>
      <c r="D19" s="76"/>
    </row>
    <row r="20" spans="1:4" x14ac:dyDescent="0.25">
      <c r="A20" s="67"/>
      <c r="B20" s="67"/>
      <c r="C20" s="67"/>
      <c r="D20" s="67"/>
    </row>
  </sheetData>
  <mergeCells count="8">
    <mergeCell ref="A20:D20"/>
    <mergeCell ref="A1:D1"/>
    <mergeCell ref="A3:D3"/>
    <mergeCell ref="B5:B7"/>
    <mergeCell ref="B8:B9"/>
    <mergeCell ref="C5:C10"/>
    <mergeCell ref="A11:D11"/>
    <mergeCell ref="A13:D19"/>
  </mergeCells>
  <hyperlinks>
    <hyperlink ref="D5" r:id="rId1" display="Cyclone 10LP" xr:uid="{35BE6E99-6622-4D65-B073-EC7D168FFBC5}"/>
    <hyperlink ref="D6" r:id="rId2" xr:uid="{29D4AA43-9661-40E8-BFAA-F2075F6D6408}"/>
    <hyperlink ref="D7" r:id="rId3" xr:uid="{8B739FAE-ED1B-4001-92D4-27561857E816}"/>
    <hyperlink ref="D8" r:id="rId4" xr:uid="{9185A363-104E-4C70-96BD-A83B36F48F83}"/>
    <hyperlink ref="D9" r:id="rId5" display="Quartus Prime Lite" xr:uid="{98AB8AC8-EEFC-4FB6-A14D-E172AFE07993}"/>
    <hyperlink ref="C5:C10" r:id="rId6" display="https://www.intel.com/content/dam/www/central-libraries/us/en/documents/2023-11/quartus-prime-comparison-infographic.pdf" xr:uid="{0BFF9094-7FBD-4335-A3AA-ECC42D0FFC78}"/>
    <hyperlink ref="D10" r:id="rId7" xr:uid="{4B890269-7725-4E44-A30F-1E14663B0F88}"/>
  </hyperlinks>
  <pageMargins left="0.7" right="0.7" top="0.75" bottom="0.75" header="0.3" footer="0.3"/>
  <pageSetup orientation="portrait"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68C80-3246-4AFC-8B9F-F5D523437520}">
  <dimension ref="A1:U46"/>
  <sheetViews>
    <sheetView showGridLines="0" zoomScaleNormal="100" workbookViewId="0">
      <selection activeCell="W12" sqref="W12"/>
    </sheetView>
  </sheetViews>
  <sheetFormatPr defaultRowHeight="15" x14ac:dyDescent="0.25"/>
  <cols>
    <col min="1" max="1" width="12.7109375" style="39" customWidth="1"/>
    <col min="2" max="2" width="10.7109375" style="61" customWidth="1"/>
    <col min="3" max="3" width="6.7109375" style="61" customWidth="1"/>
    <col min="4" max="20" width="6.7109375" style="1" customWidth="1"/>
    <col min="21" max="21" width="12.7109375" style="36" customWidth="1"/>
  </cols>
  <sheetData>
    <row r="1" spans="1:21" s="16" customFormat="1" x14ac:dyDescent="0.25">
      <c r="A1" s="37"/>
      <c r="B1" s="77" t="s">
        <v>49</v>
      </c>
      <c r="C1" s="79"/>
      <c r="D1" s="79"/>
      <c r="E1" s="78"/>
      <c r="F1" s="80" t="s">
        <v>164</v>
      </c>
      <c r="G1" s="81"/>
      <c r="H1" s="80" t="s">
        <v>165</v>
      </c>
      <c r="I1" s="82"/>
      <c r="J1" s="82"/>
      <c r="K1" s="81"/>
      <c r="L1" s="80" t="s">
        <v>166</v>
      </c>
      <c r="M1" s="82"/>
      <c r="N1" s="82"/>
      <c r="O1" s="82"/>
      <c r="P1" s="82"/>
      <c r="Q1" s="82"/>
      <c r="R1" s="81"/>
      <c r="S1" s="77" t="s">
        <v>3</v>
      </c>
      <c r="T1" s="78"/>
      <c r="U1" s="34"/>
    </row>
    <row r="2" spans="1:21" s="15" customFormat="1" ht="48" customHeight="1" x14ac:dyDescent="0.25">
      <c r="A2" s="38" t="s">
        <v>162</v>
      </c>
      <c r="B2" s="58" t="s">
        <v>0</v>
      </c>
      <c r="C2" s="62" t="s">
        <v>43</v>
      </c>
      <c r="D2" s="4" t="s">
        <v>35</v>
      </c>
      <c r="E2" s="6" t="s">
        <v>137</v>
      </c>
      <c r="F2" s="5" t="s">
        <v>52</v>
      </c>
      <c r="G2" s="6" t="s">
        <v>102</v>
      </c>
      <c r="H2" s="5" t="s">
        <v>99</v>
      </c>
      <c r="I2" s="18" t="s">
        <v>113</v>
      </c>
      <c r="J2" s="4" t="s">
        <v>103</v>
      </c>
      <c r="K2" s="6" t="s">
        <v>104</v>
      </c>
      <c r="L2" s="5" t="s">
        <v>53</v>
      </c>
      <c r="M2" s="4" t="s">
        <v>54</v>
      </c>
      <c r="N2" s="4" t="s">
        <v>55</v>
      </c>
      <c r="O2" s="17" t="s">
        <v>56</v>
      </c>
      <c r="P2" s="4" t="s">
        <v>57</v>
      </c>
      <c r="Q2" s="4" t="s">
        <v>58</v>
      </c>
      <c r="R2" s="6" t="s">
        <v>59</v>
      </c>
      <c r="S2" s="5" t="s">
        <v>4</v>
      </c>
      <c r="T2" s="6" t="s">
        <v>5</v>
      </c>
      <c r="U2" s="35" t="s">
        <v>163</v>
      </c>
    </row>
    <row r="3" spans="1:21" x14ac:dyDescent="0.25">
      <c r="A3" s="39" t="s">
        <v>19</v>
      </c>
      <c r="B3" s="59">
        <v>1408</v>
      </c>
      <c r="C3" s="63">
        <v>54</v>
      </c>
      <c r="D3" s="3">
        <v>3</v>
      </c>
      <c r="E3" s="8">
        <f>MAX(Table2[[#This Row],[8x8
0.5]:[Q144 22x22]])</f>
        <v>144</v>
      </c>
      <c r="F3" s="7"/>
      <c r="G3" s="8"/>
      <c r="H3" s="7"/>
      <c r="I3" s="19"/>
      <c r="J3" s="3"/>
      <c r="K3" s="8"/>
      <c r="L3" s="7">
        <v>144</v>
      </c>
      <c r="M3" s="3"/>
      <c r="N3" s="3"/>
      <c r="O3" s="3"/>
      <c r="P3" s="3"/>
      <c r="Q3" s="3"/>
      <c r="R3" s="8"/>
      <c r="S3" s="7">
        <v>68</v>
      </c>
      <c r="T3" s="8">
        <v>108</v>
      </c>
    </row>
    <row r="4" spans="1:21" x14ac:dyDescent="0.25">
      <c r="A4" s="39" t="s">
        <v>6</v>
      </c>
      <c r="B4" s="59">
        <v>1536</v>
      </c>
      <c r="C4" s="63">
        <v>72</v>
      </c>
      <c r="D4" s="3">
        <v>4</v>
      </c>
      <c r="E4" s="8">
        <f>MAX(Table2[[#This Row],[8x8
0.5]:[Q144 22x22]])</f>
        <v>97</v>
      </c>
      <c r="F4" s="7">
        <v>89</v>
      </c>
      <c r="G4" s="8"/>
      <c r="H4" s="7"/>
      <c r="I4" s="19"/>
      <c r="J4" s="3"/>
      <c r="K4" s="8"/>
      <c r="L4" s="7"/>
      <c r="M4" s="3"/>
      <c r="N4" s="3"/>
      <c r="O4" s="3"/>
      <c r="P4" s="3"/>
      <c r="Q4" s="3"/>
      <c r="R4" s="8"/>
      <c r="S4" s="7">
        <v>63</v>
      </c>
      <c r="T4" s="8">
        <v>97</v>
      </c>
    </row>
    <row r="5" spans="1:21" x14ac:dyDescent="0.25">
      <c r="A5" s="39" t="s">
        <v>13</v>
      </c>
      <c r="B5" s="59">
        <v>1920</v>
      </c>
      <c r="C5" s="63">
        <v>72</v>
      </c>
      <c r="D5" s="3">
        <v>4</v>
      </c>
      <c r="E5" s="8">
        <f>MAX(Table2[[#This Row],[8x8
0.5]:[Q144 22x22]])</f>
        <v>83</v>
      </c>
      <c r="F5" s="7">
        <v>83</v>
      </c>
      <c r="G5" s="8"/>
      <c r="H5" s="7"/>
      <c r="I5" s="19"/>
      <c r="J5" s="3"/>
      <c r="K5" s="8"/>
      <c r="L5" s="7"/>
      <c r="M5" s="3"/>
      <c r="N5" s="3"/>
      <c r="O5" s="3"/>
      <c r="P5" s="3"/>
      <c r="Q5" s="3"/>
      <c r="R5" s="8"/>
      <c r="S5" s="7">
        <v>66</v>
      </c>
      <c r="T5" s="8">
        <v>83</v>
      </c>
    </row>
    <row r="6" spans="1:21" x14ac:dyDescent="0.25">
      <c r="B6" s="59">
        <v>2000</v>
      </c>
      <c r="C6" s="63">
        <v>108</v>
      </c>
      <c r="D6" s="3">
        <v>16</v>
      </c>
      <c r="E6" s="8">
        <f>MAX(Table2[[#This Row],[8x8
0.5]:[Q144 22x22]])</f>
        <v>246</v>
      </c>
      <c r="F6" s="7">
        <v>112</v>
      </c>
      <c r="G6" s="8"/>
      <c r="H6" s="7">
        <v>130</v>
      </c>
      <c r="I6" s="19"/>
      <c r="J6" s="3">
        <v>246</v>
      </c>
      <c r="K6" s="8"/>
      <c r="L6" s="7"/>
      <c r="M6" s="3"/>
      <c r="N6" s="3"/>
      <c r="O6" s="3"/>
      <c r="P6" s="3"/>
      <c r="Q6" s="3"/>
      <c r="R6" s="8"/>
      <c r="S6" s="7"/>
      <c r="T6" s="8">
        <v>101</v>
      </c>
      <c r="U6" s="36" t="s">
        <v>36</v>
      </c>
    </row>
    <row r="7" spans="1:21" x14ac:dyDescent="0.25">
      <c r="A7" s="39" t="s">
        <v>20</v>
      </c>
      <c r="B7" s="59">
        <v>3584</v>
      </c>
      <c r="C7" s="63">
        <v>288</v>
      </c>
      <c r="D7" s="3">
        <v>16</v>
      </c>
      <c r="E7" s="8">
        <f>MAX(Table2[[#This Row],[8x8
0.5]:[Q144 22x22]])</f>
        <v>248</v>
      </c>
      <c r="F7" s="7"/>
      <c r="G7" s="8"/>
      <c r="H7" s="7"/>
      <c r="I7" s="19"/>
      <c r="J7" s="3"/>
      <c r="K7" s="8"/>
      <c r="L7" s="7">
        <v>195</v>
      </c>
      <c r="M7" s="3">
        <v>248</v>
      </c>
      <c r="N7" s="3"/>
      <c r="O7" s="3"/>
      <c r="P7" s="3"/>
      <c r="Q7" s="3"/>
      <c r="R7" s="8"/>
      <c r="S7" s="7">
        <v>68</v>
      </c>
      <c r="T7" s="8"/>
    </row>
    <row r="8" spans="1:21" x14ac:dyDescent="0.25">
      <c r="A8" s="39" t="s">
        <v>7</v>
      </c>
      <c r="B8" s="59">
        <v>3840</v>
      </c>
      <c r="C8" s="63">
        <v>216</v>
      </c>
      <c r="D8" s="3">
        <v>12</v>
      </c>
      <c r="E8" s="8">
        <f>MAX(Table2[[#This Row],[8x8
0.5]:[Q144 22x22]])</f>
        <v>173</v>
      </c>
      <c r="F8" s="7"/>
      <c r="G8" s="8"/>
      <c r="H8" s="7"/>
      <c r="I8" s="19"/>
      <c r="J8" s="3"/>
      <c r="K8" s="8"/>
      <c r="L8" s="7">
        <v>173</v>
      </c>
      <c r="M8" s="3"/>
      <c r="N8" s="3"/>
      <c r="O8" s="3"/>
      <c r="P8" s="3"/>
      <c r="Q8" s="3"/>
      <c r="R8" s="8"/>
      <c r="S8" s="7">
        <v>63</v>
      </c>
      <c r="T8" s="8">
        <v>97</v>
      </c>
    </row>
    <row r="9" spans="1:21" x14ac:dyDescent="0.25">
      <c r="B9" s="59">
        <v>4000</v>
      </c>
      <c r="C9" s="63">
        <v>189</v>
      </c>
      <c r="D9" s="3">
        <v>20</v>
      </c>
      <c r="E9" s="8">
        <f>MAX(Table2[[#This Row],[8x8
0.5]:[Q144 22x22]])</f>
        <v>246</v>
      </c>
      <c r="F9" s="7">
        <v>112</v>
      </c>
      <c r="G9" s="8"/>
      <c r="H9" s="7">
        <v>130</v>
      </c>
      <c r="I9" s="19"/>
      <c r="J9" s="3">
        <v>246</v>
      </c>
      <c r="K9" s="8"/>
      <c r="L9" s="7">
        <v>178</v>
      </c>
      <c r="M9" s="3"/>
      <c r="N9" s="3"/>
      <c r="O9" s="3"/>
      <c r="P9" s="3"/>
      <c r="Q9" s="3"/>
      <c r="R9" s="8"/>
      <c r="S9" s="7"/>
      <c r="T9" s="8">
        <v>101</v>
      </c>
      <c r="U9" s="36" t="s">
        <v>37</v>
      </c>
    </row>
    <row r="10" spans="1:21" x14ac:dyDescent="0.25">
      <c r="A10" s="39" t="s">
        <v>14</v>
      </c>
      <c r="B10" s="59">
        <v>4896</v>
      </c>
      <c r="C10" s="63">
        <v>216</v>
      </c>
      <c r="D10" s="3">
        <v>12</v>
      </c>
      <c r="E10" s="8">
        <f>MAX(Table2[[#This Row],[8x8
0.5]:[Q144 22x22]])</f>
        <v>172</v>
      </c>
      <c r="F10" s="7">
        <v>92</v>
      </c>
      <c r="G10" s="8"/>
      <c r="H10" s="7"/>
      <c r="I10" s="19"/>
      <c r="J10" s="3"/>
      <c r="K10" s="8"/>
      <c r="L10" s="7">
        <v>172</v>
      </c>
      <c r="M10" s="3"/>
      <c r="N10" s="3"/>
      <c r="O10" s="3"/>
      <c r="P10" s="3"/>
      <c r="Q10" s="3"/>
      <c r="R10" s="8"/>
      <c r="S10" s="7">
        <v>66</v>
      </c>
      <c r="T10" s="8">
        <v>92</v>
      </c>
    </row>
    <row r="11" spans="1:21" x14ac:dyDescent="0.25">
      <c r="B11" s="59">
        <v>6000</v>
      </c>
      <c r="C11" s="63">
        <v>270</v>
      </c>
      <c r="D11" s="3">
        <v>15</v>
      </c>
      <c r="E11" s="8">
        <f>MAX(Table2[[#This Row],[8x8
0.5]:[Q144 22x22]])</f>
        <v>179</v>
      </c>
      <c r="F11" s="7"/>
      <c r="G11" s="8"/>
      <c r="H11" s="7"/>
      <c r="I11" s="19">
        <v>179</v>
      </c>
      <c r="J11" s="3"/>
      <c r="K11" s="8"/>
      <c r="L11" s="7">
        <v>179</v>
      </c>
      <c r="M11" s="3"/>
      <c r="N11" s="3"/>
      <c r="O11" s="3"/>
      <c r="P11" s="3"/>
      <c r="Q11" s="3"/>
      <c r="R11" s="8"/>
      <c r="S11" s="7"/>
      <c r="T11" s="8">
        <v>91</v>
      </c>
      <c r="U11" s="36" t="s">
        <v>26</v>
      </c>
    </row>
    <row r="12" spans="1:21" x14ac:dyDescent="0.25">
      <c r="B12" s="59">
        <v>6000</v>
      </c>
      <c r="C12" s="63">
        <v>270</v>
      </c>
      <c r="D12" s="3">
        <v>15</v>
      </c>
      <c r="E12" s="8">
        <f>MAX(Table2[[#This Row],[8x8
0.5]:[Q144 22x22]])</f>
        <v>176</v>
      </c>
      <c r="F12" s="7"/>
      <c r="G12" s="8"/>
      <c r="H12" s="7"/>
      <c r="I12" s="19">
        <v>176</v>
      </c>
      <c r="J12" s="3"/>
      <c r="K12" s="8"/>
      <c r="L12" s="7"/>
      <c r="M12" s="3"/>
      <c r="N12" s="3"/>
      <c r="O12" s="3"/>
      <c r="P12" s="3"/>
      <c r="Q12" s="3"/>
      <c r="R12" s="8"/>
      <c r="S12" s="7"/>
      <c r="T12" s="8">
        <v>88</v>
      </c>
      <c r="U12" s="36" t="s">
        <v>129</v>
      </c>
    </row>
    <row r="13" spans="1:21" x14ac:dyDescent="0.25">
      <c r="A13" s="39" t="s">
        <v>8</v>
      </c>
      <c r="B13" s="59">
        <v>7168</v>
      </c>
      <c r="C13" s="63">
        <v>288</v>
      </c>
      <c r="D13" s="3">
        <v>16</v>
      </c>
      <c r="E13" s="8">
        <f>MAX(Table2[[#This Row],[8x8
0.5]:[Q144 22x22]])</f>
        <v>264</v>
      </c>
      <c r="F13" s="7"/>
      <c r="G13" s="8"/>
      <c r="H13" s="7"/>
      <c r="I13" s="19"/>
      <c r="J13" s="3"/>
      <c r="K13" s="8"/>
      <c r="L13" s="7">
        <v>173</v>
      </c>
      <c r="M13" s="3">
        <v>221</v>
      </c>
      <c r="N13" s="3"/>
      <c r="O13" s="3">
        <v>264</v>
      </c>
      <c r="P13" s="3"/>
      <c r="Q13" s="3"/>
      <c r="R13" s="8"/>
      <c r="S13" s="7"/>
      <c r="T13" s="8">
        <v>97</v>
      </c>
    </row>
    <row r="14" spans="1:21" x14ac:dyDescent="0.25">
      <c r="A14" s="39" t="s">
        <v>21</v>
      </c>
      <c r="B14" s="59">
        <v>7168</v>
      </c>
      <c r="C14" s="63">
        <v>360</v>
      </c>
      <c r="D14" s="3">
        <v>20</v>
      </c>
      <c r="E14" s="8">
        <f>MAX(Table2[[#This Row],[8x8
0.5]:[Q144 22x22]])</f>
        <v>311</v>
      </c>
      <c r="F14" s="7"/>
      <c r="G14" s="8"/>
      <c r="H14" s="7"/>
      <c r="I14" s="19"/>
      <c r="J14" s="3"/>
      <c r="K14" s="8"/>
      <c r="L14" s="7">
        <v>195</v>
      </c>
      <c r="M14" s="3">
        <v>251</v>
      </c>
      <c r="N14" s="3">
        <v>311</v>
      </c>
      <c r="O14" s="3"/>
      <c r="P14" s="3"/>
      <c r="Q14" s="3"/>
      <c r="R14" s="8"/>
      <c r="S14" s="7"/>
      <c r="T14" s="8"/>
    </row>
    <row r="15" spans="1:21" x14ac:dyDescent="0.25">
      <c r="B15" s="59">
        <v>8000</v>
      </c>
      <c r="C15" s="63">
        <v>378</v>
      </c>
      <c r="D15" s="3">
        <v>24</v>
      </c>
      <c r="E15" s="8">
        <f>MAX(Table2[[#This Row],[8x8
0.5]:[Q144 22x22]])</f>
        <v>250</v>
      </c>
      <c r="F15" s="7">
        <v>112</v>
      </c>
      <c r="G15" s="8"/>
      <c r="H15" s="7">
        <v>130</v>
      </c>
      <c r="I15" s="19"/>
      <c r="J15" s="3">
        <v>246</v>
      </c>
      <c r="K15" s="8"/>
      <c r="L15" s="7">
        <v>178</v>
      </c>
      <c r="M15" s="3"/>
      <c r="N15" s="3"/>
      <c r="O15" s="3">
        <v>250</v>
      </c>
      <c r="P15" s="3"/>
      <c r="Q15" s="3"/>
      <c r="R15" s="8"/>
      <c r="S15" s="7"/>
      <c r="T15" s="8">
        <v>101</v>
      </c>
      <c r="U15" s="36" t="s">
        <v>38</v>
      </c>
    </row>
    <row r="16" spans="1:21" x14ac:dyDescent="0.25">
      <c r="A16" s="39" t="s">
        <v>15</v>
      </c>
      <c r="B16" s="59">
        <v>9312</v>
      </c>
      <c r="C16" s="63">
        <v>360</v>
      </c>
      <c r="D16" s="3">
        <v>20</v>
      </c>
      <c r="E16" s="8">
        <f>MAX(Table2[[#This Row],[8x8
0.5]:[Q144 22x22]])</f>
        <v>232</v>
      </c>
      <c r="F16" s="7">
        <v>92</v>
      </c>
      <c r="G16" s="8"/>
      <c r="H16" s="7"/>
      <c r="I16" s="19"/>
      <c r="J16" s="3"/>
      <c r="K16" s="8"/>
      <c r="L16" s="7">
        <v>190</v>
      </c>
      <c r="M16" s="3">
        <v>232</v>
      </c>
      <c r="N16" s="3"/>
      <c r="O16" s="3"/>
      <c r="P16" s="3"/>
      <c r="Q16" s="3"/>
      <c r="R16" s="8"/>
      <c r="S16" s="7">
        <v>66</v>
      </c>
      <c r="T16" s="8">
        <v>92</v>
      </c>
    </row>
    <row r="17" spans="1:21" x14ac:dyDescent="0.25">
      <c r="B17" s="59">
        <v>10000</v>
      </c>
      <c r="C17" s="63">
        <v>414</v>
      </c>
      <c r="D17" s="3">
        <v>23</v>
      </c>
      <c r="E17" s="8">
        <f>MAX(Table2[[#This Row],[8x8
0.5]:[Q144 22x22]])</f>
        <v>179</v>
      </c>
      <c r="F17" s="7"/>
      <c r="G17" s="8"/>
      <c r="H17" s="7"/>
      <c r="I17" s="19">
        <v>179</v>
      </c>
      <c r="J17" s="3"/>
      <c r="K17" s="8"/>
      <c r="L17" s="7">
        <v>179</v>
      </c>
      <c r="M17" s="3"/>
      <c r="N17" s="3"/>
      <c r="O17" s="3"/>
      <c r="P17" s="3"/>
      <c r="Q17" s="3"/>
      <c r="R17" s="8"/>
      <c r="S17" s="7"/>
      <c r="T17" s="8">
        <v>91</v>
      </c>
      <c r="U17" s="36" t="s">
        <v>27</v>
      </c>
    </row>
    <row r="18" spans="1:21" x14ac:dyDescent="0.25">
      <c r="B18" s="59">
        <v>10000</v>
      </c>
      <c r="C18" s="63">
        <v>414</v>
      </c>
      <c r="D18" s="3">
        <v>23</v>
      </c>
      <c r="E18" s="8">
        <f>MAX(Table2[[#This Row],[8x8
0.5]:[Q144 22x22]])</f>
        <v>176</v>
      </c>
      <c r="F18" s="7">
        <v>101</v>
      </c>
      <c r="G18" s="8"/>
      <c r="H18" s="7"/>
      <c r="I18" s="19">
        <v>176</v>
      </c>
      <c r="J18" s="3"/>
      <c r="K18" s="8"/>
      <c r="L18" s="7"/>
      <c r="M18" s="3"/>
      <c r="N18" s="3"/>
      <c r="O18" s="3"/>
      <c r="P18" s="3"/>
      <c r="Q18" s="3"/>
      <c r="R18" s="8"/>
      <c r="S18" s="7"/>
      <c r="T18" s="8">
        <v>88</v>
      </c>
      <c r="U18" s="36" t="s">
        <v>130</v>
      </c>
    </row>
    <row r="19" spans="1:21" x14ac:dyDescent="0.25">
      <c r="A19" s="39" t="s">
        <v>22</v>
      </c>
      <c r="B19" s="59">
        <v>11776</v>
      </c>
      <c r="C19" s="63">
        <v>360</v>
      </c>
      <c r="D19" s="3">
        <v>20</v>
      </c>
      <c r="E19" s="8">
        <f>MAX(Table2[[#This Row],[8x8
0.5]:[Q144 22x22]])</f>
        <v>372</v>
      </c>
      <c r="F19" s="7"/>
      <c r="G19" s="8"/>
      <c r="H19" s="7"/>
      <c r="I19" s="19"/>
      <c r="J19" s="3"/>
      <c r="K19" s="8"/>
      <c r="L19" s="7">
        <v>161</v>
      </c>
      <c r="M19" s="3"/>
      <c r="N19" s="3">
        <v>311</v>
      </c>
      <c r="O19" s="3">
        <v>372</v>
      </c>
      <c r="P19" s="3"/>
      <c r="Q19" s="3"/>
      <c r="R19" s="8"/>
      <c r="S19" s="7"/>
      <c r="T19" s="8"/>
    </row>
    <row r="20" spans="1:21" x14ac:dyDescent="0.25">
      <c r="B20" s="59">
        <v>15000</v>
      </c>
      <c r="C20" s="63">
        <v>504</v>
      </c>
      <c r="D20" s="3">
        <v>56</v>
      </c>
      <c r="E20" s="8">
        <f>MAX(Table2[[#This Row],[8x8
0.5]:[Q144 22x22]])</f>
        <v>343</v>
      </c>
      <c r="F20" s="7">
        <v>90</v>
      </c>
      <c r="G20" s="8">
        <v>166</v>
      </c>
      <c r="H20" s="7"/>
      <c r="I20" s="19">
        <v>165</v>
      </c>
      <c r="J20" s="3"/>
      <c r="K20" s="8"/>
      <c r="L20" s="7">
        <v>165</v>
      </c>
      <c r="M20" s="3"/>
      <c r="N20" s="3"/>
      <c r="O20" s="3">
        <v>343</v>
      </c>
      <c r="P20" s="3"/>
      <c r="Q20" s="3"/>
      <c r="R20" s="8"/>
      <c r="S20" s="7"/>
      <c r="T20" s="8">
        <v>81</v>
      </c>
      <c r="U20" s="36" t="s">
        <v>28</v>
      </c>
    </row>
    <row r="21" spans="1:21" x14ac:dyDescent="0.25">
      <c r="A21" s="39" t="s">
        <v>9</v>
      </c>
      <c r="B21" s="59">
        <v>15360</v>
      </c>
      <c r="C21" s="63">
        <v>432</v>
      </c>
      <c r="D21" s="3">
        <v>24</v>
      </c>
      <c r="E21" s="8">
        <f>MAX(Table2[[#This Row],[8x8
0.5]:[Q144 22x22]])</f>
        <v>391</v>
      </c>
      <c r="F21" s="7"/>
      <c r="G21" s="8"/>
      <c r="H21" s="7"/>
      <c r="I21" s="19"/>
      <c r="J21" s="3"/>
      <c r="K21" s="8"/>
      <c r="L21" s="7">
        <v>173</v>
      </c>
      <c r="M21" s="3">
        <v>221</v>
      </c>
      <c r="N21" s="3"/>
      <c r="O21" s="3">
        <v>333</v>
      </c>
      <c r="P21" s="3">
        <v>391</v>
      </c>
      <c r="Q21" s="3"/>
      <c r="R21" s="8"/>
      <c r="S21" s="7"/>
      <c r="T21" s="8"/>
    </row>
    <row r="22" spans="1:21" x14ac:dyDescent="0.25">
      <c r="B22" s="59">
        <v>16000</v>
      </c>
      <c r="C22" s="63">
        <v>504</v>
      </c>
      <c r="D22" s="3">
        <v>56</v>
      </c>
      <c r="E22" s="8">
        <f>MAX(Table2[[#This Row],[8x8
0.5]:[Q144 22x22]])</f>
        <v>340</v>
      </c>
      <c r="F22" s="7">
        <v>87</v>
      </c>
      <c r="G22" s="8"/>
      <c r="H22" s="7"/>
      <c r="I22" s="19">
        <v>162</v>
      </c>
      <c r="J22" s="3"/>
      <c r="K22" s="8">
        <v>340</v>
      </c>
      <c r="L22" s="7"/>
      <c r="M22" s="3"/>
      <c r="N22" s="3"/>
      <c r="O22" s="3">
        <v>340</v>
      </c>
      <c r="P22" s="3"/>
      <c r="Q22" s="3"/>
      <c r="R22" s="8"/>
      <c r="S22" s="7"/>
      <c r="T22" s="8">
        <v>78</v>
      </c>
      <c r="U22" s="36" t="s">
        <v>131</v>
      </c>
    </row>
    <row r="23" spans="1:21" x14ac:dyDescent="0.25">
      <c r="B23" s="59">
        <v>16000</v>
      </c>
      <c r="C23" s="63">
        <v>549</v>
      </c>
      <c r="D23" s="3">
        <v>45</v>
      </c>
      <c r="E23" s="8">
        <f>MAX(Table2[[#This Row],[8x8
0.5]:[Q144 22x22]])</f>
        <v>320</v>
      </c>
      <c r="F23" s="7"/>
      <c r="G23" s="8"/>
      <c r="H23" s="7">
        <v>130</v>
      </c>
      <c r="I23" s="19"/>
      <c r="J23" s="3">
        <v>246</v>
      </c>
      <c r="K23" s="8"/>
      <c r="L23" s="7">
        <v>178</v>
      </c>
      <c r="M23" s="3"/>
      <c r="N23" s="3"/>
      <c r="O23" s="3">
        <v>320</v>
      </c>
      <c r="P23" s="3"/>
      <c r="Q23" s="3"/>
      <c r="R23" s="8"/>
      <c r="S23" s="7"/>
      <c r="T23" s="8">
        <v>101</v>
      </c>
      <c r="U23" s="36" t="s">
        <v>39</v>
      </c>
    </row>
    <row r="24" spans="1:21" x14ac:dyDescent="0.25">
      <c r="A24" s="39" t="s">
        <v>16</v>
      </c>
      <c r="B24" s="59">
        <v>17344</v>
      </c>
      <c r="C24" s="63">
        <v>504</v>
      </c>
      <c r="D24" s="3">
        <v>28</v>
      </c>
      <c r="E24" s="8">
        <f>MAX(Table2[[#This Row],[8x8
0.5]:[Q144 22x22]])</f>
        <v>304</v>
      </c>
      <c r="F24" s="7"/>
      <c r="G24" s="8"/>
      <c r="H24" s="7"/>
      <c r="I24" s="19"/>
      <c r="J24" s="3"/>
      <c r="K24" s="8"/>
      <c r="L24" s="7">
        <v>190</v>
      </c>
      <c r="M24" s="3">
        <v>250</v>
      </c>
      <c r="N24" s="3">
        <v>304</v>
      </c>
      <c r="O24" s="3"/>
      <c r="P24" s="3"/>
      <c r="Q24" s="3"/>
      <c r="R24" s="8"/>
      <c r="S24" s="7"/>
      <c r="T24" s="8"/>
    </row>
    <row r="25" spans="1:21" x14ac:dyDescent="0.25">
      <c r="B25" s="59">
        <v>22000</v>
      </c>
      <c r="C25" s="63">
        <v>594</v>
      </c>
      <c r="D25" s="3">
        <v>66</v>
      </c>
      <c r="E25" s="8">
        <f>MAX(Table2[[#This Row],[8x8
0.5]:[Q144 22x22]])</f>
        <v>153</v>
      </c>
      <c r="F25" s="7"/>
      <c r="G25" s="8"/>
      <c r="H25" s="7"/>
      <c r="I25" s="19">
        <v>153</v>
      </c>
      <c r="J25" s="3"/>
      <c r="K25" s="8"/>
      <c r="L25" s="7">
        <v>153</v>
      </c>
      <c r="M25" s="3"/>
      <c r="N25" s="3"/>
      <c r="O25" s="3"/>
      <c r="P25" s="3"/>
      <c r="Q25" s="3"/>
      <c r="R25" s="8"/>
      <c r="S25" s="7"/>
      <c r="T25" s="8">
        <v>79</v>
      </c>
      <c r="U25" s="36" t="s">
        <v>34</v>
      </c>
    </row>
    <row r="26" spans="1:21" x14ac:dyDescent="0.25">
      <c r="A26" s="39" t="s">
        <v>23</v>
      </c>
      <c r="B26" s="59">
        <v>22528</v>
      </c>
      <c r="C26" s="63">
        <v>576</v>
      </c>
      <c r="D26" s="3">
        <v>32</v>
      </c>
      <c r="E26" s="8">
        <f>MAX(Table2[[#This Row],[8x8
0.5]:[Q144 22x22]])</f>
        <v>502</v>
      </c>
      <c r="F26" s="7"/>
      <c r="G26" s="8"/>
      <c r="H26" s="7"/>
      <c r="I26" s="19"/>
      <c r="J26" s="3"/>
      <c r="K26" s="8"/>
      <c r="L26" s="7">
        <v>161</v>
      </c>
      <c r="M26" s="3"/>
      <c r="N26" s="3"/>
      <c r="O26" s="3">
        <v>375</v>
      </c>
      <c r="P26" s="3">
        <v>502</v>
      </c>
      <c r="Q26" s="3"/>
      <c r="R26" s="8"/>
      <c r="S26" s="7"/>
      <c r="T26" s="8"/>
    </row>
    <row r="27" spans="1:21" x14ac:dyDescent="0.25">
      <c r="B27" s="59">
        <v>25000</v>
      </c>
      <c r="C27" s="63">
        <v>594</v>
      </c>
      <c r="D27" s="3">
        <v>66</v>
      </c>
      <c r="E27" s="8">
        <f>MAX(Table2[[#This Row],[8x8
0.5]:[Q144 22x22]])</f>
        <v>150</v>
      </c>
      <c r="F27" s="7"/>
      <c r="G27" s="8"/>
      <c r="H27" s="7"/>
      <c r="I27" s="19">
        <v>150</v>
      </c>
      <c r="J27" s="3"/>
      <c r="K27" s="8"/>
      <c r="L27" s="7"/>
      <c r="M27" s="3"/>
      <c r="N27" s="3"/>
      <c r="O27" s="3"/>
      <c r="P27" s="3"/>
      <c r="Q27" s="3"/>
      <c r="R27" s="8"/>
      <c r="S27" s="7"/>
      <c r="T27" s="8">
        <v>76</v>
      </c>
      <c r="U27" s="36" t="s">
        <v>132</v>
      </c>
    </row>
    <row r="28" spans="1:21" x14ac:dyDescent="0.25">
      <c r="B28" s="59">
        <v>25000</v>
      </c>
      <c r="C28" s="63">
        <v>675</v>
      </c>
      <c r="D28" s="3">
        <v>55</v>
      </c>
      <c r="E28" s="8">
        <f>MAX(Table2[[#This Row],[8x8
0.5]:[Q144 22x22]])</f>
        <v>360</v>
      </c>
      <c r="F28" s="7"/>
      <c r="G28" s="8"/>
      <c r="H28" s="7"/>
      <c r="I28" s="19"/>
      <c r="J28" s="3"/>
      <c r="K28" s="8"/>
      <c r="L28" s="7">
        <v>178</v>
      </c>
      <c r="M28" s="3"/>
      <c r="N28" s="3"/>
      <c r="O28" s="3">
        <v>360</v>
      </c>
      <c r="P28" s="3"/>
      <c r="Q28" s="3"/>
      <c r="R28" s="8"/>
      <c r="S28" s="7"/>
      <c r="T28" s="8">
        <v>101</v>
      </c>
      <c r="U28" s="36" t="s">
        <v>40</v>
      </c>
    </row>
    <row r="29" spans="1:21" x14ac:dyDescent="0.25">
      <c r="A29" s="39" t="s">
        <v>18</v>
      </c>
      <c r="B29" s="59">
        <v>26624</v>
      </c>
      <c r="C29" s="63">
        <v>576</v>
      </c>
      <c r="D29" s="3">
        <v>32</v>
      </c>
      <c r="E29" s="8">
        <f>MAX(Table2[[#This Row],[8x8
0.5]:[Q144 22x22]])</f>
        <v>487</v>
      </c>
      <c r="F29" s="7"/>
      <c r="G29" s="8"/>
      <c r="H29" s="7"/>
      <c r="I29" s="19"/>
      <c r="J29" s="3"/>
      <c r="K29" s="8"/>
      <c r="L29" s="7"/>
      <c r="M29" s="3">
        <v>221</v>
      </c>
      <c r="N29" s="3"/>
      <c r="O29" s="3">
        <v>333</v>
      </c>
      <c r="P29" s="3">
        <v>487</v>
      </c>
      <c r="Q29" s="3"/>
      <c r="R29" s="8"/>
      <c r="S29" s="7"/>
      <c r="T29" s="8"/>
    </row>
    <row r="30" spans="1:21" x14ac:dyDescent="0.25">
      <c r="B30" s="59">
        <v>29000</v>
      </c>
      <c r="C30" s="63">
        <v>594</v>
      </c>
      <c r="D30" s="3">
        <v>66</v>
      </c>
      <c r="E30" s="8">
        <f>MAX(Table2[[#This Row],[8x8
0.5]:[Q144 22x22]])</f>
        <v>532</v>
      </c>
      <c r="F30" s="7"/>
      <c r="G30" s="3"/>
      <c r="H30" s="7"/>
      <c r="I30" s="19"/>
      <c r="J30" s="3"/>
      <c r="K30" s="8">
        <v>328</v>
      </c>
      <c r="L30" s="7"/>
      <c r="M30" s="3">
        <v>193</v>
      </c>
      <c r="N30" s="3"/>
      <c r="O30" s="3">
        <v>328</v>
      </c>
      <c r="P30" s="3"/>
      <c r="Q30" s="3">
        <v>532</v>
      </c>
      <c r="R30" s="8"/>
      <c r="S30" s="7"/>
      <c r="T30" s="8"/>
      <c r="U30" s="36" t="s">
        <v>29</v>
      </c>
    </row>
    <row r="31" spans="1:21" x14ac:dyDescent="0.25">
      <c r="A31" s="39" t="s">
        <v>17</v>
      </c>
      <c r="B31" s="59">
        <v>29504</v>
      </c>
      <c r="C31" s="63">
        <v>648</v>
      </c>
      <c r="D31" s="3">
        <v>36</v>
      </c>
      <c r="E31" s="8">
        <f>MAX(Table2[[#This Row],[8x8
0.5]:[Q144 22x22]])</f>
        <v>376</v>
      </c>
      <c r="F31" s="7"/>
      <c r="G31" s="3"/>
      <c r="H31" s="7"/>
      <c r="I31" s="19"/>
      <c r="J31" s="3"/>
      <c r="K31" s="8"/>
      <c r="L31" s="7"/>
      <c r="M31" s="3">
        <v>250</v>
      </c>
      <c r="N31" s="3">
        <v>304</v>
      </c>
      <c r="O31" s="3">
        <v>376</v>
      </c>
      <c r="P31" s="3"/>
      <c r="Q31" s="3"/>
      <c r="R31" s="8"/>
      <c r="S31" s="7"/>
      <c r="T31" s="8"/>
    </row>
    <row r="32" spans="1:21" x14ac:dyDescent="0.25">
      <c r="A32" s="39" t="s">
        <v>24</v>
      </c>
      <c r="B32" s="59">
        <v>33280</v>
      </c>
      <c r="C32" s="63">
        <v>1512</v>
      </c>
      <c r="D32" s="3">
        <v>84</v>
      </c>
      <c r="E32" s="8">
        <f>MAX(Table2[[#This Row],[8x8
0.5]:[Q144 22x22]])</f>
        <v>519</v>
      </c>
      <c r="F32" s="7"/>
      <c r="G32" s="3"/>
      <c r="H32" s="7"/>
      <c r="I32" s="19"/>
      <c r="J32" s="3"/>
      <c r="K32" s="8">
        <v>309</v>
      </c>
      <c r="L32" s="7"/>
      <c r="M32" s="3"/>
      <c r="N32" s="3"/>
      <c r="O32" s="3"/>
      <c r="P32" s="3">
        <v>519</v>
      </c>
      <c r="Q32" s="3"/>
      <c r="R32" s="8"/>
      <c r="S32" s="7"/>
      <c r="T32" s="8"/>
    </row>
    <row r="33" spans="1:21" x14ac:dyDescent="0.25">
      <c r="B33" s="59">
        <v>40000</v>
      </c>
      <c r="C33" s="63">
        <v>1134</v>
      </c>
      <c r="D33" s="3">
        <v>126</v>
      </c>
      <c r="E33" s="8">
        <f>MAX(Table2[[#This Row],[8x8
0.5]:[Q144 22x22]])</f>
        <v>325</v>
      </c>
      <c r="F33" s="7"/>
      <c r="G33" s="3"/>
      <c r="H33" s="7"/>
      <c r="I33" s="19"/>
      <c r="J33" s="3"/>
      <c r="K33" s="8">
        <v>325</v>
      </c>
      <c r="L33" s="7"/>
      <c r="M33" s="3"/>
      <c r="N33" s="3"/>
      <c r="O33" s="3">
        <v>325</v>
      </c>
      <c r="P33" s="3"/>
      <c r="Q33" s="3"/>
      <c r="R33" s="8"/>
      <c r="S33" s="7"/>
      <c r="T33" s="8"/>
      <c r="U33" s="36" t="s">
        <v>133</v>
      </c>
    </row>
    <row r="34" spans="1:21" x14ac:dyDescent="0.25">
      <c r="B34" s="59">
        <v>40000</v>
      </c>
      <c r="C34" s="63">
        <v>1134</v>
      </c>
      <c r="D34" s="3">
        <v>116</v>
      </c>
      <c r="E34" s="8">
        <f>MAX(Table2[[#This Row],[8x8
0.5]:[Q144 22x22]])</f>
        <v>532</v>
      </c>
      <c r="F34" s="7"/>
      <c r="G34" s="3"/>
      <c r="H34" s="7"/>
      <c r="I34" s="19"/>
      <c r="J34" s="3"/>
      <c r="K34" s="8">
        <v>328</v>
      </c>
      <c r="L34" s="7"/>
      <c r="M34" s="3">
        <v>193</v>
      </c>
      <c r="N34" s="3"/>
      <c r="O34" s="3">
        <v>328</v>
      </c>
      <c r="P34" s="3"/>
      <c r="Q34" s="3">
        <v>532</v>
      </c>
      <c r="R34" s="8"/>
      <c r="S34" s="7"/>
      <c r="T34" s="8"/>
      <c r="U34" s="36" t="s">
        <v>30</v>
      </c>
    </row>
    <row r="35" spans="1:21" x14ac:dyDescent="0.25">
      <c r="B35" s="59">
        <v>40000</v>
      </c>
      <c r="C35" s="63">
        <v>1260</v>
      </c>
      <c r="D35" s="3">
        <v>125</v>
      </c>
      <c r="E35" s="8">
        <f>MAX(Table2[[#This Row],[8x8
0.5]:[Q144 22x22]])</f>
        <v>500</v>
      </c>
      <c r="F35" s="7"/>
      <c r="G35" s="3"/>
      <c r="H35" s="7"/>
      <c r="I35" s="19"/>
      <c r="J35" s="3"/>
      <c r="K35" s="8"/>
      <c r="L35" s="7">
        <v>178</v>
      </c>
      <c r="M35" s="3"/>
      <c r="N35" s="3"/>
      <c r="O35" s="3">
        <v>360</v>
      </c>
      <c r="P35" s="3">
        <v>500</v>
      </c>
      <c r="Q35" s="3"/>
      <c r="R35" s="8"/>
      <c r="S35" s="7"/>
      <c r="T35" s="8">
        <v>101</v>
      </c>
      <c r="U35" s="36" t="s">
        <v>41</v>
      </c>
    </row>
    <row r="36" spans="1:21" x14ac:dyDescent="0.25">
      <c r="A36" s="39" t="s">
        <v>10</v>
      </c>
      <c r="B36" s="59">
        <v>40960</v>
      </c>
      <c r="C36" s="63">
        <v>720</v>
      </c>
      <c r="D36" s="3">
        <v>40</v>
      </c>
      <c r="E36" s="8">
        <f>MAX(Table2[[#This Row],[8x8
0.5]:[Q144 22x22]])</f>
        <v>565</v>
      </c>
      <c r="F36" s="7"/>
      <c r="G36" s="3"/>
      <c r="H36" s="7"/>
      <c r="I36" s="19"/>
      <c r="J36" s="3"/>
      <c r="K36" s="8"/>
      <c r="L36" s="7"/>
      <c r="M36" s="3"/>
      <c r="N36" s="3"/>
      <c r="O36" s="3">
        <v>333</v>
      </c>
      <c r="P36" s="3">
        <v>489</v>
      </c>
      <c r="Q36" s="3"/>
      <c r="R36" s="8">
        <v>565</v>
      </c>
      <c r="S36" s="7"/>
      <c r="T36" s="8"/>
    </row>
    <row r="37" spans="1:21" x14ac:dyDescent="0.25">
      <c r="A37" s="39" t="s">
        <v>25</v>
      </c>
      <c r="B37" s="59">
        <v>47744</v>
      </c>
      <c r="C37" s="63">
        <v>2268</v>
      </c>
      <c r="D37" s="3">
        <v>126</v>
      </c>
      <c r="E37" s="8">
        <f>MAX(Table2[[#This Row],[8x8
0.5]:[Q144 22x22]])</f>
        <v>469</v>
      </c>
      <c r="F37" s="7"/>
      <c r="G37" s="3"/>
      <c r="H37" s="7"/>
      <c r="I37" s="19"/>
      <c r="J37" s="3"/>
      <c r="K37" s="8">
        <v>309</v>
      </c>
      <c r="L37" s="7"/>
      <c r="M37" s="3"/>
      <c r="N37" s="3"/>
      <c r="O37" s="3"/>
      <c r="P37" s="3">
        <v>469</v>
      </c>
      <c r="Q37" s="3"/>
      <c r="R37" s="8"/>
      <c r="S37" s="7"/>
      <c r="T37" s="8"/>
    </row>
    <row r="38" spans="1:21" x14ac:dyDescent="0.25">
      <c r="B38" s="59">
        <v>50000</v>
      </c>
      <c r="C38" s="63">
        <v>1638</v>
      </c>
      <c r="D38" s="3">
        <v>144</v>
      </c>
      <c r="E38" s="8">
        <f>MAX(Table2[[#This Row],[8x8
0.5]:[Q144 22x22]])</f>
        <v>500</v>
      </c>
      <c r="F38" s="7"/>
      <c r="G38" s="8"/>
      <c r="H38" s="7"/>
      <c r="I38" s="19"/>
      <c r="J38" s="3"/>
      <c r="K38" s="8"/>
      <c r="L38" s="7">
        <v>178</v>
      </c>
      <c r="M38" s="3"/>
      <c r="N38" s="3"/>
      <c r="O38" s="3">
        <v>360</v>
      </c>
      <c r="P38" s="3">
        <v>500</v>
      </c>
      <c r="Q38" s="3"/>
      <c r="R38" s="8"/>
      <c r="S38" s="7"/>
      <c r="T38" s="8">
        <v>101</v>
      </c>
      <c r="U38" s="36" t="s">
        <v>42</v>
      </c>
    </row>
    <row r="39" spans="1:21" x14ac:dyDescent="0.25">
      <c r="B39" s="59">
        <v>55000</v>
      </c>
      <c r="C39" s="63">
        <v>2340</v>
      </c>
      <c r="D39" s="3">
        <v>156</v>
      </c>
      <c r="E39" s="8">
        <f>MAX(Table2[[#This Row],[8x8
0.5]:[Q144 22x22]])</f>
        <v>321</v>
      </c>
      <c r="F39" s="7"/>
      <c r="G39" s="8"/>
      <c r="H39" s="7"/>
      <c r="I39" s="19"/>
      <c r="J39" s="3"/>
      <c r="K39" s="8">
        <v>321</v>
      </c>
      <c r="L39" s="7"/>
      <c r="M39" s="3"/>
      <c r="N39" s="3"/>
      <c r="O39" s="3">
        <v>321</v>
      </c>
      <c r="P39" s="3"/>
      <c r="Q39" s="3"/>
      <c r="R39" s="8"/>
      <c r="S39" s="7"/>
      <c r="T39" s="8"/>
      <c r="U39" s="36" t="s">
        <v>134</v>
      </c>
    </row>
    <row r="40" spans="1:21" x14ac:dyDescent="0.25">
      <c r="A40" s="39" t="s">
        <v>11</v>
      </c>
      <c r="B40" s="59">
        <v>55296</v>
      </c>
      <c r="C40" s="63">
        <v>1728</v>
      </c>
      <c r="D40" s="3">
        <v>96</v>
      </c>
      <c r="E40" s="8">
        <f>MAX(Table2[[#This Row],[8x8
0.5]:[Q144 22x22]])</f>
        <v>633</v>
      </c>
      <c r="F40" s="7"/>
      <c r="G40" s="8"/>
      <c r="H40" s="7"/>
      <c r="I40" s="19"/>
      <c r="J40" s="3"/>
      <c r="K40" s="8"/>
      <c r="L40" s="7"/>
      <c r="M40" s="3"/>
      <c r="N40" s="3"/>
      <c r="O40" s="3"/>
      <c r="P40" s="3">
        <v>489</v>
      </c>
      <c r="Q40" s="3"/>
      <c r="R40" s="8">
        <v>633</v>
      </c>
      <c r="S40" s="7"/>
      <c r="T40" s="8"/>
    </row>
    <row r="41" spans="1:21" x14ac:dyDescent="0.25">
      <c r="B41" s="59">
        <v>56000</v>
      </c>
      <c r="C41" s="63">
        <v>2340</v>
      </c>
      <c r="D41" s="3">
        <v>154</v>
      </c>
      <c r="E41" s="8">
        <f>MAX(Table2[[#This Row],[8x8
0.5]:[Q144 22x22]])</f>
        <v>374</v>
      </c>
      <c r="F41" s="7"/>
      <c r="G41" s="8"/>
      <c r="H41" s="7"/>
      <c r="I41" s="19"/>
      <c r="J41" s="3"/>
      <c r="K41" s="8">
        <v>324</v>
      </c>
      <c r="L41" s="7"/>
      <c r="M41" s="3"/>
      <c r="N41" s="3"/>
      <c r="O41" s="3">
        <v>324</v>
      </c>
      <c r="P41" s="3"/>
      <c r="Q41" s="3">
        <v>374</v>
      </c>
      <c r="R41" s="8"/>
      <c r="S41" s="7"/>
      <c r="T41" s="8"/>
      <c r="U41" s="36" t="s">
        <v>31</v>
      </c>
    </row>
    <row r="42" spans="1:21" x14ac:dyDescent="0.25">
      <c r="A42" s="39" t="s">
        <v>12</v>
      </c>
      <c r="B42" s="59">
        <v>66560</v>
      </c>
      <c r="C42" s="63">
        <v>1872</v>
      </c>
      <c r="D42" s="3">
        <v>104</v>
      </c>
      <c r="E42" s="8">
        <f>MAX(Table2[[#This Row],[8x8
0.5]:[Q144 22x22]])</f>
        <v>633</v>
      </c>
      <c r="F42" s="7"/>
      <c r="G42" s="8"/>
      <c r="H42" s="7"/>
      <c r="I42" s="19"/>
      <c r="J42" s="3"/>
      <c r="K42" s="8"/>
      <c r="L42" s="7"/>
      <c r="M42" s="3"/>
      <c r="N42" s="3"/>
      <c r="O42" s="3"/>
      <c r="P42" s="3">
        <v>489</v>
      </c>
      <c r="Q42" s="3"/>
      <c r="R42" s="8">
        <v>633</v>
      </c>
      <c r="S42" s="7"/>
      <c r="T42" s="8"/>
    </row>
    <row r="43" spans="1:21" x14ac:dyDescent="0.25">
      <c r="B43" s="59">
        <v>75000</v>
      </c>
      <c r="C43" s="63">
        <v>2745</v>
      </c>
      <c r="D43" s="3">
        <v>200</v>
      </c>
      <c r="E43" s="8">
        <f>MAX(Table2[[#This Row],[8x8
0.5]:[Q144 22x22]])</f>
        <v>426</v>
      </c>
      <c r="F43" s="7"/>
      <c r="G43" s="8"/>
      <c r="H43" s="7"/>
      <c r="I43" s="19"/>
      <c r="J43" s="3"/>
      <c r="K43" s="8">
        <v>292</v>
      </c>
      <c r="L43" s="7"/>
      <c r="M43" s="3"/>
      <c r="N43" s="3"/>
      <c r="O43" s="3">
        <v>292</v>
      </c>
      <c r="P43" s="3"/>
      <c r="Q43" s="3">
        <v>426</v>
      </c>
      <c r="R43" s="8"/>
      <c r="S43" s="7"/>
      <c r="T43" s="8"/>
      <c r="U43" s="36" t="s">
        <v>32</v>
      </c>
    </row>
    <row r="44" spans="1:21" x14ac:dyDescent="0.25">
      <c r="B44" s="59">
        <v>80000</v>
      </c>
      <c r="C44" s="63">
        <v>2745</v>
      </c>
      <c r="D44" s="3">
        <v>244</v>
      </c>
      <c r="E44" s="8">
        <f>MAX(Table2[[#This Row],[8x8
0.5]:[Q144 22x22]])</f>
        <v>423</v>
      </c>
      <c r="F44" s="7"/>
      <c r="G44" s="8"/>
      <c r="H44" s="7"/>
      <c r="I44" s="19"/>
      <c r="J44" s="3"/>
      <c r="K44" s="8">
        <v>289</v>
      </c>
      <c r="L44" s="7"/>
      <c r="M44" s="3"/>
      <c r="N44" s="3"/>
      <c r="O44" s="3">
        <v>289</v>
      </c>
      <c r="P44" s="3"/>
      <c r="Q44" s="3">
        <v>423</v>
      </c>
      <c r="R44" s="8"/>
      <c r="S44" s="7"/>
      <c r="T44" s="8"/>
      <c r="U44" s="36" t="s">
        <v>135</v>
      </c>
    </row>
    <row r="45" spans="1:21" x14ac:dyDescent="0.25">
      <c r="B45" s="59">
        <v>114000</v>
      </c>
      <c r="C45" s="63">
        <v>3888</v>
      </c>
      <c r="D45" s="3">
        <v>266</v>
      </c>
      <c r="E45" s="8">
        <f>MAX(Table2[[#This Row],[8x8
0.5]:[Q144 22x22]])</f>
        <v>528</v>
      </c>
      <c r="F45" s="7"/>
      <c r="G45" s="8"/>
      <c r="H45" s="7"/>
      <c r="I45" s="19"/>
      <c r="J45" s="3"/>
      <c r="K45" s="8"/>
      <c r="L45" s="7"/>
      <c r="M45" s="3"/>
      <c r="N45" s="3"/>
      <c r="O45" s="3">
        <v>280</v>
      </c>
      <c r="P45" s="3"/>
      <c r="Q45" s="3">
        <v>528</v>
      </c>
      <c r="R45" s="8"/>
      <c r="S45" s="7"/>
      <c r="T45" s="8"/>
      <c r="U45" s="36" t="s">
        <v>33</v>
      </c>
    </row>
    <row r="46" spans="1:21" ht="15.75" thickBot="1" x14ac:dyDescent="0.3">
      <c r="B46" s="60">
        <v>120000</v>
      </c>
      <c r="C46" s="64">
        <v>3888</v>
      </c>
      <c r="D46" s="10">
        <v>288</v>
      </c>
      <c r="E46" s="11">
        <f>MAX(Table2[[#This Row],[8x8
0.5]:[Q144 22x22]])</f>
        <v>525</v>
      </c>
      <c r="F46" s="9"/>
      <c r="G46" s="11"/>
      <c r="H46" s="9"/>
      <c r="I46" s="20"/>
      <c r="J46" s="10"/>
      <c r="K46" s="11"/>
      <c r="L46" s="9"/>
      <c r="M46" s="10"/>
      <c r="N46" s="10"/>
      <c r="O46" s="10">
        <v>277</v>
      </c>
      <c r="P46" s="10"/>
      <c r="Q46" s="10">
        <v>525</v>
      </c>
      <c r="R46" s="11"/>
      <c r="S46" s="9"/>
      <c r="T46" s="11"/>
      <c r="U46" s="36" t="s">
        <v>136</v>
      </c>
    </row>
  </sheetData>
  <mergeCells count="5">
    <mergeCell ref="S1:T1"/>
    <mergeCell ref="B1:E1"/>
    <mergeCell ref="F1:G1"/>
    <mergeCell ref="H1:K1"/>
    <mergeCell ref="L1:R1"/>
  </mergeCells>
  <phoneticPr fontId="1" type="noConversion"/>
  <conditionalFormatting sqref="A3:T46">
    <cfRule type="expression" dxfId="9" priority="4">
      <formula>NOT(ISBLANK($A3))</formula>
    </cfRule>
  </conditionalFormatting>
  <conditionalFormatting sqref="B3:U46">
    <cfRule type="expression" dxfId="8" priority="63">
      <formula>NOT(ISBLANK($U3))</formula>
    </cfRule>
  </conditionalFormatting>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BC862-CCB1-4B14-B985-5677F2A8E560}">
  <dimension ref="A1:S14"/>
  <sheetViews>
    <sheetView showGridLines="0" zoomScaleNormal="100" workbookViewId="0">
      <selection activeCell="S2" sqref="S2"/>
    </sheetView>
  </sheetViews>
  <sheetFormatPr defaultRowHeight="15" x14ac:dyDescent="0.25"/>
  <cols>
    <col min="1" max="1" width="12.7109375" style="40" customWidth="1"/>
    <col min="2" max="2" width="10.7109375" style="61" customWidth="1"/>
    <col min="3" max="5" width="6.7109375" style="1" customWidth="1"/>
    <col min="6" max="18" width="8.7109375" style="1" customWidth="1"/>
    <col min="19" max="19" width="12.7109375" style="36" customWidth="1"/>
  </cols>
  <sheetData>
    <row r="1" spans="1:19" s="16" customFormat="1" x14ac:dyDescent="0.25">
      <c r="A1" s="41"/>
      <c r="B1" s="77" t="s">
        <v>49</v>
      </c>
      <c r="C1" s="79"/>
      <c r="D1" s="79"/>
      <c r="E1" s="78"/>
      <c r="F1" s="77" t="s">
        <v>2</v>
      </c>
      <c r="G1" s="79"/>
      <c r="H1" s="79"/>
      <c r="I1" s="79"/>
      <c r="J1" s="79"/>
      <c r="K1" s="79"/>
      <c r="L1" s="79"/>
      <c r="M1" s="79"/>
      <c r="N1" s="79"/>
      <c r="O1" s="79"/>
      <c r="P1" s="79"/>
      <c r="Q1" s="78"/>
      <c r="R1" s="24" t="s">
        <v>3</v>
      </c>
      <c r="S1" s="34"/>
    </row>
    <row r="2" spans="1:19" s="2" customFormat="1" ht="50.1" customHeight="1" x14ac:dyDescent="0.25">
      <c r="A2" s="42" t="s">
        <v>167</v>
      </c>
      <c r="B2" s="58" t="s">
        <v>0</v>
      </c>
      <c r="C2" s="4" t="s">
        <v>43</v>
      </c>
      <c r="D2" s="4" t="s">
        <v>35</v>
      </c>
      <c r="E2" s="6" t="s">
        <v>137</v>
      </c>
      <c r="F2" s="5" t="s">
        <v>60</v>
      </c>
      <c r="G2" s="4" t="s">
        <v>61</v>
      </c>
      <c r="H2" s="4" t="s">
        <v>63</v>
      </c>
      <c r="I2" s="4" t="s">
        <v>62</v>
      </c>
      <c r="J2" s="4" t="s">
        <v>105</v>
      </c>
      <c r="K2" s="4" t="s">
        <v>106</v>
      </c>
      <c r="L2" s="4" t="s">
        <v>107</v>
      </c>
      <c r="M2" s="4" t="s">
        <v>108</v>
      </c>
      <c r="N2" s="4" t="s">
        <v>64</v>
      </c>
      <c r="O2" s="4" t="s">
        <v>65</v>
      </c>
      <c r="P2" s="4" t="s">
        <v>66</v>
      </c>
      <c r="Q2" s="6" t="s">
        <v>67</v>
      </c>
      <c r="R2" s="12" t="s">
        <v>5</v>
      </c>
      <c r="S2" s="35" t="s">
        <v>163</v>
      </c>
    </row>
    <row r="3" spans="1:19" x14ac:dyDescent="0.25">
      <c r="A3" s="43" t="s">
        <v>47</v>
      </c>
      <c r="B3" s="59">
        <v>1408</v>
      </c>
      <c r="C3" s="3">
        <v>54</v>
      </c>
      <c r="D3" s="3">
        <v>3</v>
      </c>
      <c r="E3" s="8">
        <v>144</v>
      </c>
      <c r="F3" s="7"/>
      <c r="G3" s="3"/>
      <c r="H3" s="3"/>
      <c r="I3" s="3"/>
      <c r="J3" s="3"/>
      <c r="K3" s="3"/>
      <c r="L3" s="3"/>
      <c r="M3" s="3"/>
      <c r="N3" s="3">
        <v>144</v>
      </c>
      <c r="O3" s="3"/>
      <c r="P3" s="3"/>
      <c r="Q3" s="8"/>
      <c r="R3" s="13">
        <v>108</v>
      </c>
    </row>
    <row r="4" spans="1:19" x14ac:dyDescent="0.25">
      <c r="A4" s="43"/>
      <c r="B4" s="59">
        <v>2000</v>
      </c>
      <c r="C4" s="3">
        <v>108</v>
      </c>
      <c r="D4" s="3">
        <v>16</v>
      </c>
      <c r="E4" s="8">
        <f>MAX(Table24[[#This Row],[V36 
3x3
0.4]:[Q144 22x22]])</f>
        <v>246</v>
      </c>
      <c r="F4" s="7">
        <v>27</v>
      </c>
      <c r="G4" s="3"/>
      <c r="H4" s="3"/>
      <c r="I4" s="3"/>
      <c r="J4" s="3">
        <v>112</v>
      </c>
      <c r="K4" s="3">
        <v>130</v>
      </c>
      <c r="L4" s="3">
        <v>246</v>
      </c>
      <c r="M4" s="3">
        <v>160</v>
      </c>
      <c r="N4" s="3"/>
      <c r="O4" s="3"/>
      <c r="P4" s="3"/>
      <c r="Q4" s="8"/>
      <c r="R4" s="13">
        <v>101</v>
      </c>
      <c r="S4" s="36" t="s">
        <v>36</v>
      </c>
    </row>
    <row r="5" spans="1:19" x14ac:dyDescent="0.25">
      <c r="A5" s="43" t="s">
        <v>45</v>
      </c>
      <c r="B5" s="59">
        <v>3584</v>
      </c>
      <c r="C5" s="3">
        <v>288</v>
      </c>
      <c r="D5" s="3">
        <v>16</v>
      </c>
      <c r="E5" s="8">
        <v>248</v>
      </c>
      <c r="F5" s="7"/>
      <c r="G5" s="3"/>
      <c r="H5" s="3"/>
      <c r="I5" s="3"/>
      <c r="J5" s="3"/>
      <c r="K5" s="3"/>
      <c r="L5" s="3"/>
      <c r="M5" s="3"/>
      <c r="N5" s="3">
        <v>195</v>
      </c>
      <c r="O5" s="3"/>
      <c r="P5" s="3"/>
      <c r="Q5" s="8"/>
      <c r="R5" s="13"/>
    </row>
    <row r="6" spans="1:19" x14ac:dyDescent="0.25">
      <c r="A6" s="43"/>
      <c r="B6" s="59">
        <v>4000</v>
      </c>
      <c r="C6" s="3">
        <v>189</v>
      </c>
      <c r="D6" s="3">
        <v>20</v>
      </c>
      <c r="E6" s="8">
        <f>MAX(Table24[[#This Row],[V36 
3x3
0.4]:[Q144 22x22]])</f>
        <v>246</v>
      </c>
      <c r="F6" s="7"/>
      <c r="G6" s="3">
        <v>58</v>
      </c>
      <c r="H6" s="3"/>
      <c r="I6" s="3"/>
      <c r="J6" s="3">
        <v>112</v>
      </c>
      <c r="K6" s="3">
        <v>130</v>
      </c>
      <c r="L6" s="3">
        <v>246</v>
      </c>
      <c r="M6" s="3">
        <v>246</v>
      </c>
      <c r="N6" s="3">
        <v>178</v>
      </c>
      <c r="O6" s="3"/>
      <c r="P6" s="3"/>
      <c r="Q6" s="8"/>
      <c r="R6" s="13">
        <v>101</v>
      </c>
      <c r="S6" s="36" t="s">
        <v>37</v>
      </c>
    </row>
    <row r="7" spans="1:19" x14ac:dyDescent="0.25">
      <c r="A7" s="43" t="s">
        <v>46</v>
      </c>
      <c r="B7" s="59">
        <v>7168</v>
      </c>
      <c r="C7" s="3">
        <v>360</v>
      </c>
      <c r="D7" s="3">
        <v>20</v>
      </c>
      <c r="E7" s="8">
        <v>311</v>
      </c>
      <c r="F7" s="7"/>
      <c r="G7" s="3"/>
      <c r="H7" s="3"/>
      <c r="I7" s="3"/>
      <c r="J7" s="3"/>
      <c r="K7" s="3"/>
      <c r="L7" s="3"/>
      <c r="M7" s="3"/>
      <c r="N7" s="3">
        <v>195</v>
      </c>
      <c r="O7" s="3">
        <v>311</v>
      </c>
      <c r="P7" s="3"/>
      <c r="Q7" s="8"/>
      <c r="R7" s="13"/>
    </row>
    <row r="8" spans="1:19" x14ac:dyDescent="0.25">
      <c r="A8" s="43"/>
      <c r="B8" s="59">
        <v>8000</v>
      </c>
      <c r="C8" s="3">
        <v>378</v>
      </c>
      <c r="D8" s="3">
        <v>24</v>
      </c>
      <c r="E8" s="8">
        <f>MAX(Table24[[#This Row],[V36 
3x3
0.4]:[Q144 22x22]])</f>
        <v>250</v>
      </c>
      <c r="F8" s="7"/>
      <c r="G8" s="3"/>
      <c r="H8" s="3">
        <v>56</v>
      </c>
      <c r="I8" s="3"/>
      <c r="J8" s="3">
        <v>112</v>
      </c>
      <c r="K8" s="3">
        <v>130</v>
      </c>
      <c r="L8" s="3">
        <v>246</v>
      </c>
      <c r="M8" s="3">
        <v>246</v>
      </c>
      <c r="N8" s="3">
        <v>178</v>
      </c>
      <c r="O8" s="3"/>
      <c r="P8" s="3">
        <v>250</v>
      </c>
      <c r="Q8" s="8"/>
      <c r="R8" s="13">
        <v>101</v>
      </c>
      <c r="S8" s="36" t="s">
        <v>38</v>
      </c>
    </row>
    <row r="9" spans="1:19" x14ac:dyDescent="0.25">
      <c r="A9" s="43" t="s">
        <v>48</v>
      </c>
      <c r="B9" s="59">
        <v>11776</v>
      </c>
      <c r="C9" s="3">
        <v>360</v>
      </c>
      <c r="D9" s="3">
        <v>20</v>
      </c>
      <c r="E9" s="8">
        <v>372</v>
      </c>
      <c r="F9" s="7"/>
      <c r="G9" s="3"/>
      <c r="H9" s="3"/>
      <c r="I9" s="3"/>
      <c r="J9" s="3"/>
      <c r="K9" s="3"/>
      <c r="L9" s="3"/>
      <c r="M9" s="3"/>
      <c r="N9" s="3"/>
      <c r="O9" s="3"/>
      <c r="P9" s="3">
        <v>372</v>
      </c>
      <c r="Q9" s="8"/>
      <c r="R9" s="13"/>
    </row>
    <row r="10" spans="1:19" x14ac:dyDescent="0.25">
      <c r="A10" s="43"/>
      <c r="B10" s="59">
        <v>16000</v>
      </c>
      <c r="C10" s="3">
        <v>549</v>
      </c>
      <c r="D10" s="3">
        <v>45</v>
      </c>
      <c r="E10" s="8">
        <f>MAX(Table24[[#This Row],[V36 
3x3
0.4]:[Q144 22x22]])</f>
        <v>320</v>
      </c>
      <c r="F10" s="7"/>
      <c r="G10" s="3"/>
      <c r="H10" s="3"/>
      <c r="I10" s="3">
        <v>125</v>
      </c>
      <c r="J10" s="3"/>
      <c r="K10" s="3">
        <v>130</v>
      </c>
      <c r="L10" s="3">
        <v>246</v>
      </c>
      <c r="M10" s="3">
        <v>246</v>
      </c>
      <c r="N10" s="3">
        <v>178</v>
      </c>
      <c r="O10" s="3"/>
      <c r="P10" s="3">
        <v>320</v>
      </c>
      <c r="Q10" s="8"/>
      <c r="R10" s="13">
        <v>101</v>
      </c>
      <c r="S10" s="36" t="s">
        <v>39</v>
      </c>
    </row>
    <row r="11" spans="1:19" x14ac:dyDescent="0.25">
      <c r="A11" s="43" t="s">
        <v>44</v>
      </c>
      <c r="B11" s="59">
        <v>22528</v>
      </c>
      <c r="C11" s="3">
        <v>576</v>
      </c>
      <c r="D11" s="3">
        <v>32</v>
      </c>
      <c r="E11" s="8">
        <v>502</v>
      </c>
      <c r="F11" s="7"/>
      <c r="G11" s="3"/>
      <c r="H11" s="3"/>
      <c r="I11" s="3"/>
      <c r="J11" s="3"/>
      <c r="K11" s="3"/>
      <c r="L11" s="3"/>
      <c r="M11" s="3"/>
      <c r="N11" s="3"/>
      <c r="O11" s="3"/>
      <c r="P11" s="3">
        <v>375</v>
      </c>
      <c r="Q11" s="8">
        <v>502</v>
      </c>
      <c r="R11" s="13"/>
    </row>
    <row r="12" spans="1:19" x14ac:dyDescent="0.25">
      <c r="A12" s="43"/>
      <c r="B12" s="59">
        <v>25000</v>
      </c>
      <c r="C12" s="3">
        <v>675</v>
      </c>
      <c r="D12" s="3">
        <v>55</v>
      </c>
      <c r="E12" s="8">
        <f>MAX(Table24[[#This Row],[V36 
3x3
0.4]:[Q144 22x22]])</f>
        <v>360</v>
      </c>
      <c r="F12" s="7"/>
      <c r="G12" s="3"/>
      <c r="H12" s="3"/>
      <c r="I12" s="3"/>
      <c r="J12" s="3"/>
      <c r="K12" s="3"/>
      <c r="L12" s="3"/>
      <c r="M12" s="3"/>
      <c r="N12" s="3">
        <v>178</v>
      </c>
      <c r="O12" s="3"/>
      <c r="P12" s="3">
        <v>360</v>
      </c>
      <c r="Q12" s="8"/>
      <c r="R12" s="13">
        <v>101</v>
      </c>
      <c r="S12" s="36" t="s">
        <v>40</v>
      </c>
    </row>
    <row r="13" spans="1:19" x14ac:dyDescent="0.25">
      <c r="A13" s="43"/>
      <c r="B13" s="59">
        <v>40000</v>
      </c>
      <c r="C13" s="63">
        <v>1260</v>
      </c>
      <c r="D13" s="3">
        <v>125</v>
      </c>
      <c r="E13" s="8">
        <f>MAX(Table24[[#This Row],[V36 
3x3
0.4]:[Q144 22x22]])</f>
        <v>500</v>
      </c>
      <c r="F13" s="7"/>
      <c r="G13" s="3"/>
      <c r="H13" s="3"/>
      <c r="I13" s="3"/>
      <c r="J13" s="3"/>
      <c r="K13" s="3"/>
      <c r="L13" s="3"/>
      <c r="M13" s="3"/>
      <c r="N13" s="3">
        <v>178</v>
      </c>
      <c r="O13" s="3"/>
      <c r="P13" s="3">
        <v>360</v>
      </c>
      <c r="Q13" s="8">
        <v>500</v>
      </c>
      <c r="R13" s="13">
        <v>101</v>
      </c>
      <c r="S13" s="36" t="s">
        <v>41</v>
      </c>
    </row>
    <row r="14" spans="1:19" ht="15.75" thickBot="1" x14ac:dyDescent="0.3">
      <c r="A14" s="43"/>
      <c r="B14" s="60">
        <v>50000</v>
      </c>
      <c r="C14" s="64">
        <v>1638</v>
      </c>
      <c r="D14" s="10">
        <v>144</v>
      </c>
      <c r="E14" s="11">
        <f>MAX(Table24[[#This Row],[V36 
3x3
0.4]:[Q144 22x22]])</f>
        <v>500</v>
      </c>
      <c r="F14" s="9"/>
      <c r="G14" s="10"/>
      <c r="H14" s="10"/>
      <c r="I14" s="10"/>
      <c r="J14" s="10"/>
      <c r="K14" s="10"/>
      <c r="L14" s="10"/>
      <c r="M14" s="10"/>
      <c r="N14" s="10">
        <v>178</v>
      </c>
      <c r="O14" s="10"/>
      <c r="P14" s="10">
        <v>360</v>
      </c>
      <c r="Q14" s="11">
        <v>500</v>
      </c>
      <c r="R14" s="14">
        <v>101</v>
      </c>
      <c r="S14" s="36" t="s">
        <v>42</v>
      </c>
    </row>
  </sheetData>
  <mergeCells count="2">
    <mergeCell ref="F1:Q1"/>
    <mergeCell ref="B1:E1"/>
  </mergeCells>
  <phoneticPr fontId="1" type="noConversion"/>
  <conditionalFormatting sqref="A3:R14">
    <cfRule type="expression" dxfId="7" priority="2">
      <formula>NOT(ISBLANK($A3))</formula>
    </cfRule>
  </conditionalFormatting>
  <conditionalFormatting sqref="B3:S14">
    <cfRule type="expression" dxfId="6" priority="1">
      <formula>NOT(ISBLANK($S3))</formula>
    </cfRule>
  </conditionalFormatting>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B7876-3C15-4FAB-AFEA-03447D6939C7}">
  <dimension ref="A1:X27"/>
  <sheetViews>
    <sheetView showGridLines="0" zoomScaleNormal="100" workbookViewId="0">
      <selection activeCell="Z14" sqref="Z14"/>
    </sheetView>
  </sheetViews>
  <sheetFormatPr defaultRowHeight="15" x14ac:dyDescent="0.25"/>
  <cols>
    <col min="1" max="1" width="12.7109375" style="39" customWidth="1"/>
    <col min="2" max="2" width="10.7109375" style="61" customWidth="1"/>
    <col min="3" max="23" width="6.7109375" style="1" customWidth="1"/>
    <col min="24" max="24" width="12.7109375" style="36" customWidth="1"/>
  </cols>
  <sheetData>
    <row r="1" spans="1:24" s="16" customFormat="1" x14ac:dyDescent="0.25">
      <c r="A1" s="37"/>
      <c r="B1" s="77" t="s">
        <v>49</v>
      </c>
      <c r="C1" s="78"/>
      <c r="D1" s="77" t="s">
        <v>164</v>
      </c>
      <c r="E1" s="79"/>
      <c r="F1" s="79"/>
      <c r="G1" s="79"/>
      <c r="H1" s="79"/>
      <c r="I1" s="78"/>
      <c r="J1" s="83" t="s">
        <v>165</v>
      </c>
      <c r="K1" s="78"/>
      <c r="L1" s="82" t="s">
        <v>166</v>
      </c>
      <c r="M1" s="82"/>
      <c r="N1" s="82"/>
      <c r="O1" s="82"/>
      <c r="P1" s="82"/>
      <c r="Q1" s="80" t="s">
        <v>79</v>
      </c>
      <c r="R1" s="81"/>
      <c r="S1" s="77" t="s">
        <v>3</v>
      </c>
      <c r="T1" s="83"/>
      <c r="U1" s="83"/>
      <c r="V1" s="83"/>
      <c r="W1" s="78"/>
      <c r="X1" s="34"/>
    </row>
    <row r="2" spans="1:24" s="15" customFormat="1" ht="48" customHeight="1" x14ac:dyDescent="0.25">
      <c r="A2" s="38" t="s">
        <v>139</v>
      </c>
      <c r="B2" s="58" t="s">
        <v>138</v>
      </c>
      <c r="C2" s="6" t="s">
        <v>137</v>
      </c>
      <c r="D2" s="5" t="s">
        <v>101</v>
      </c>
      <c r="E2" s="4" t="s">
        <v>96</v>
      </c>
      <c r="F2" s="4" t="s">
        <v>82</v>
      </c>
      <c r="G2" s="4" t="s">
        <v>95</v>
      </c>
      <c r="H2" s="4" t="s">
        <v>52</v>
      </c>
      <c r="I2" s="6" t="s">
        <v>97</v>
      </c>
      <c r="J2" s="18" t="s">
        <v>99</v>
      </c>
      <c r="K2" s="6" t="s">
        <v>100</v>
      </c>
      <c r="L2" s="18" t="s">
        <v>98</v>
      </c>
      <c r="M2" s="4" t="s">
        <v>53</v>
      </c>
      <c r="N2" s="4" t="s">
        <v>54</v>
      </c>
      <c r="O2" s="17" t="s">
        <v>56</v>
      </c>
      <c r="P2" s="21" t="s">
        <v>57</v>
      </c>
      <c r="Q2" s="5" t="s">
        <v>80</v>
      </c>
      <c r="R2" s="6" t="s">
        <v>81</v>
      </c>
      <c r="S2" s="5" t="s">
        <v>114</v>
      </c>
      <c r="T2" s="18" t="s">
        <v>78</v>
      </c>
      <c r="U2" s="18" t="s">
        <v>83</v>
      </c>
      <c r="V2" s="18" t="s">
        <v>4</v>
      </c>
      <c r="W2" s="6" t="s">
        <v>5</v>
      </c>
      <c r="X2" s="35" t="s">
        <v>163</v>
      </c>
    </row>
    <row r="3" spans="1:24" x14ac:dyDescent="0.25">
      <c r="A3" s="39" t="s">
        <v>68</v>
      </c>
      <c r="B3" s="59">
        <v>32</v>
      </c>
      <c r="C3" s="8">
        <f>MAX(Table22[[#This Row],[4.5^2
 0.5]:[Q144 22x22]])</f>
        <v>33</v>
      </c>
      <c r="D3" s="7"/>
      <c r="E3" s="3"/>
      <c r="F3" s="3">
        <v>33</v>
      </c>
      <c r="G3" s="3"/>
      <c r="H3" s="3"/>
      <c r="I3" s="8"/>
      <c r="J3" s="19"/>
      <c r="K3" s="8"/>
      <c r="L3" s="19"/>
      <c r="M3" s="3"/>
      <c r="N3" s="3"/>
      <c r="O3" s="3"/>
      <c r="P3" s="22"/>
      <c r="Q3" s="7">
        <v>21</v>
      </c>
      <c r="R3" s="8"/>
      <c r="S3" s="7"/>
      <c r="T3" s="19">
        <v>33</v>
      </c>
      <c r="U3" s="19"/>
      <c r="V3" s="19"/>
      <c r="W3" s="8"/>
    </row>
    <row r="4" spans="1:24" x14ac:dyDescent="0.25">
      <c r="B4" s="59">
        <v>32</v>
      </c>
      <c r="C4" s="8">
        <f>MAX(Table22[[#This Row],[4.5^2
 0.5]:[Q144 22x22]])</f>
        <v>54</v>
      </c>
      <c r="D4" s="7">
        <v>30</v>
      </c>
      <c r="E4" s="3"/>
      <c r="F4" s="3"/>
      <c r="G4" s="3"/>
      <c r="H4" s="3"/>
      <c r="I4" s="8"/>
      <c r="J4" s="19"/>
      <c r="K4" s="8"/>
      <c r="L4" s="19"/>
      <c r="M4" s="3"/>
      <c r="N4" s="3"/>
      <c r="O4" s="3"/>
      <c r="P4" s="22"/>
      <c r="Q4" s="7"/>
      <c r="R4" s="8"/>
      <c r="S4" s="7">
        <v>54</v>
      </c>
      <c r="T4" s="19"/>
      <c r="U4" s="19"/>
      <c r="V4" s="19"/>
      <c r="W4" s="8"/>
      <c r="X4" s="36" t="s">
        <v>88</v>
      </c>
    </row>
    <row r="5" spans="1:24" x14ac:dyDescent="0.25">
      <c r="A5" s="39" t="s">
        <v>74</v>
      </c>
      <c r="B5" s="59">
        <v>36</v>
      </c>
      <c r="C5" s="8">
        <f>MAX(Table22[[#This Row],[4.5^2
 0.5]:[Q144 22x22]])</f>
        <v>36</v>
      </c>
      <c r="D5" s="7"/>
      <c r="E5" s="3"/>
      <c r="F5" s="3"/>
      <c r="G5" s="3"/>
      <c r="H5" s="3"/>
      <c r="I5" s="8"/>
      <c r="J5" s="19"/>
      <c r="K5" s="8"/>
      <c r="L5" s="19"/>
      <c r="M5" s="3"/>
      <c r="N5" s="3"/>
      <c r="O5" s="3"/>
      <c r="P5" s="22"/>
      <c r="Q5" s="7"/>
      <c r="R5" s="8"/>
      <c r="S5" s="7"/>
      <c r="T5" s="19">
        <v>34</v>
      </c>
      <c r="U5" s="19">
        <v>36</v>
      </c>
      <c r="V5" s="19"/>
      <c r="W5" s="8"/>
    </row>
    <row r="6" spans="1:24" x14ac:dyDescent="0.25">
      <c r="A6" s="39" t="s">
        <v>69</v>
      </c>
      <c r="B6" s="59">
        <v>64</v>
      </c>
      <c r="C6" s="8">
        <f>MAX(Table22[[#This Row],[4.5^2
 0.5]:[Q144 22x22]])</f>
        <v>64</v>
      </c>
      <c r="D6" s="7"/>
      <c r="E6" s="3"/>
      <c r="F6" s="3">
        <v>45</v>
      </c>
      <c r="G6" s="3"/>
      <c r="H6" s="3"/>
      <c r="I6" s="8"/>
      <c r="J6" s="19"/>
      <c r="K6" s="8"/>
      <c r="L6" s="19"/>
      <c r="M6" s="3"/>
      <c r="N6" s="3"/>
      <c r="O6" s="3"/>
      <c r="P6" s="22"/>
      <c r="Q6" s="7"/>
      <c r="R6" s="8">
        <v>37</v>
      </c>
      <c r="S6" s="7"/>
      <c r="T6" s="19">
        <v>33</v>
      </c>
      <c r="U6" s="19"/>
      <c r="V6" s="19">
        <v>64</v>
      </c>
      <c r="W6" s="8"/>
    </row>
    <row r="7" spans="1:24" x14ac:dyDescent="0.25">
      <c r="B7" s="59">
        <v>64</v>
      </c>
      <c r="C7" s="8">
        <f>MAX(Table22[[#This Row],[4.5^2
 0.5]:[Q144 22x22]])</f>
        <v>79</v>
      </c>
      <c r="D7" s="7">
        <v>30</v>
      </c>
      <c r="E7" s="3">
        <v>52</v>
      </c>
      <c r="F7" s="3"/>
      <c r="G7" s="3"/>
      <c r="H7" s="3"/>
      <c r="I7" s="8"/>
      <c r="J7" s="19"/>
      <c r="K7" s="8"/>
      <c r="L7" s="19"/>
      <c r="M7" s="3"/>
      <c r="N7" s="3"/>
      <c r="O7" s="3"/>
      <c r="P7" s="22"/>
      <c r="Q7" s="7"/>
      <c r="R7" s="8"/>
      <c r="S7" s="7">
        <v>54</v>
      </c>
      <c r="T7" s="19"/>
      <c r="U7" s="19"/>
      <c r="V7" s="19">
        <v>79</v>
      </c>
      <c r="W7" s="8"/>
      <c r="X7" s="36" t="s">
        <v>89</v>
      </c>
    </row>
    <row r="8" spans="1:24" x14ac:dyDescent="0.25">
      <c r="A8" s="39" t="s">
        <v>75</v>
      </c>
      <c r="B8" s="59">
        <v>72</v>
      </c>
      <c r="C8" s="8">
        <f>MAX(Table22[[#This Row],[4.5^2
 0.5]:[Q144 22x22]])</f>
        <v>72</v>
      </c>
      <c r="D8" s="7"/>
      <c r="E8" s="3"/>
      <c r="F8" s="3"/>
      <c r="G8" s="3"/>
      <c r="H8" s="3"/>
      <c r="I8" s="8"/>
      <c r="J8" s="19"/>
      <c r="K8" s="8"/>
      <c r="L8" s="19"/>
      <c r="M8" s="3"/>
      <c r="N8" s="3"/>
      <c r="O8" s="3"/>
      <c r="P8" s="22"/>
      <c r="Q8" s="7"/>
      <c r="R8" s="8"/>
      <c r="S8" s="7"/>
      <c r="T8" s="19">
        <v>34</v>
      </c>
      <c r="U8" s="19">
        <v>52</v>
      </c>
      <c r="V8" s="19">
        <v>72</v>
      </c>
      <c r="W8" s="8"/>
    </row>
    <row r="9" spans="1:24" x14ac:dyDescent="0.25">
      <c r="A9" s="39" t="s">
        <v>70</v>
      </c>
      <c r="B9" s="59">
        <v>128</v>
      </c>
      <c r="C9" s="8">
        <f>MAX(Table22[[#This Row],[4.5^2
 0.5]:[Q144 22x22]])</f>
        <v>100</v>
      </c>
      <c r="D9" s="7"/>
      <c r="E9" s="3"/>
      <c r="F9" s="3"/>
      <c r="G9" s="3"/>
      <c r="H9" s="3">
        <v>100</v>
      </c>
      <c r="I9" s="8"/>
      <c r="J9" s="19"/>
      <c r="K9" s="8"/>
      <c r="L9" s="19"/>
      <c r="M9" s="3"/>
      <c r="N9" s="3"/>
      <c r="O9" s="3"/>
      <c r="P9" s="22"/>
      <c r="Q9" s="7"/>
      <c r="R9" s="8"/>
      <c r="S9" s="7"/>
      <c r="T9" s="19"/>
      <c r="U9" s="19"/>
      <c r="V9" s="19">
        <v>80</v>
      </c>
      <c r="W9" s="8">
        <v>100</v>
      </c>
    </row>
    <row r="10" spans="1:24" x14ac:dyDescent="0.25">
      <c r="B10" s="59">
        <v>128</v>
      </c>
      <c r="C10" s="8">
        <f>MAX(Table22[[#This Row],[4.5^2
 0.5]:[Q144 22x22]])</f>
        <v>79</v>
      </c>
      <c r="D10" s="7"/>
      <c r="E10" s="3">
        <v>52</v>
      </c>
      <c r="F10" s="3">
        <v>79</v>
      </c>
      <c r="G10" s="3"/>
      <c r="H10" s="3"/>
      <c r="I10" s="8"/>
      <c r="J10" s="19"/>
      <c r="K10" s="8"/>
      <c r="L10" s="19"/>
      <c r="M10" s="3"/>
      <c r="N10" s="3"/>
      <c r="O10" s="3"/>
      <c r="P10" s="22"/>
      <c r="Q10" s="7"/>
      <c r="R10" s="8"/>
      <c r="S10" s="7">
        <v>54</v>
      </c>
      <c r="T10" s="19"/>
      <c r="U10" s="19"/>
      <c r="V10" s="19">
        <v>79</v>
      </c>
      <c r="W10" s="8"/>
      <c r="X10" s="36" t="s">
        <v>90</v>
      </c>
    </row>
    <row r="11" spans="1:24" x14ac:dyDescent="0.25">
      <c r="A11" s="39" t="s">
        <v>76</v>
      </c>
      <c r="B11" s="59">
        <v>144</v>
      </c>
      <c r="C11" s="8">
        <f>MAX(Table22[[#This Row],[4.5^2
 0.5]:[Q144 22x22]])</f>
        <v>117</v>
      </c>
      <c r="D11" s="7"/>
      <c r="E11" s="3"/>
      <c r="F11" s="3"/>
      <c r="G11" s="3"/>
      <c r="H11" s="3"/>
      <c r="I11" s="8"/>
      <c r="J11" s="19"/>
      <c r="K11" s="8"/>
      <c r="L11" s="19"/>
      <c r="M11" s="3"/>
      <c r="N11" s="3"/>
      <c r="O11" s="3"/>
      <c r="P11" s="22"/>
      <c r="Q11" s="7"/>
      <c r="R11" s="8"/>
      <c r="S11" s="7"/>
      <c r="T11" s="19"/>
      <c r="U11" s="19"/>
      <c r="V11" s="19">
        <v>81</v>
      </c>
      <c r="W11" s="8">
        <v>117</v>
      </c>
    </row>
    <row r="12" spans="1:24" x14ac:dyDescent="0.25">
      <c r="B12" s="59">
        <v>192</v>
      </c>
      <c r="C12" s="8">
        <f>MAX(Table22[[#This Row],[4.5^2
 0.5]:[Q144 22x22]])</f>
        <v>80</v>
      </c>
      <c r="D12" s="7"/>
      <c r="E12" s="3">
        <v>54</v>
      </c>
      <c r="F12" s="3">
        <v>80</v>
      </c>
      <c r="G12" s="3"/>
      <c r="H12" s="3"/>
      <c r="I12" s="8"/>
      <c r="J12" s="19"/>
      <c r="K12" s="8"/>
      <c r="L12" s="19">
        <v>80</v>
      </c>
      <c r="M12" s="3"/>
      <c r="N12" s="3"/>
      <c r="O12" s="3"/>
      <c r="P12" s="22"/>
      <c r="Q12" s="7"/>
      <c r="R12" s="8"/>
      <c r="S12" s="7"/>
      <c r="T12" s="19"/>
      <c r="U12" s="19"/>
      <c r="V12" s="19">
        <v>80</v>
      </c>
      <c r="W12" s="8"/>
      <c r="X12" s="36" t="s">
        <v>85</v>
      </c>
    </row>
    <row r="13" spans="1:24" x14ac:dyDescent="0.25">
      <c r="B13" s="59">
        <v>192</v>
      </c>
      <c r="C13" s="8">
        <f>MAX(Table22[[#This Row],[4.5^2
 0.5]:[Q144 22x22]])</f>
        <v>114</v>
      </c>
      <c r="D13" s="7"/>
      <c r="E13" s="3">
        <v>52</v>
      </c>
      <c r="F13" s="3">
        <v>79</v>
      </c>
      <c r="G13" s="3"/>
      <c r="H13" s="3"/>
      <c r="I13" s="8"/>
      <c r="J13" s="19"/>
      <c r="K13" s="8"/>
      <c r="L13" s="19"/>
      <c r="M13" s="3"/>
      <c r="N13" s="3"/>
      <c r="O13" s="3"/>
      <c r="P13" s="22"/>
      <c r="Q13" s="7"/>
      <c r="R13" s="8"/>
      <c r="S13" s="7"/>
      <c r="T13" s="19"/>
      <c r="U13" s="19"/>
      <c r="V13" s="19">
        <v>79</v>
      </c>
      <c r="W13" s="8">
        <v>114</v>
      </c>
      <c r="X13" s="36" t="s">
        <v>91</v>
      </c>
    </row>
    <row r="14" spans="1:24" x14ac:dyDescent="0.25">
      <c r="A14" s="39" t="s">
        <v>71</v>
      </c>
      <c r="B14" s="59">
        <v>256</v>
      </c>
      <c r="C14" s="8">
        <f>MAX(Table22[[#This Row],[4.5^2
 0.5]:[Q144 22x22]])</f>
        <v>184</v>
      </c>
      <c r="D14" s="7"/>
      <c r="E14" s="3"/>
      <c r="F14" s="3"/>
      <c r="G14" s="3"/>
      <c r="H14" s="3">
        <v>106</v>
      </c>
      <c r="I14" s="8"/>
      <c r="J14" s="19"/>
      <c r="K14" s="8"/>
      <c r="L14" s="19"/>
      <c r="M14" s="3">
        <v>184</v>
      </c>
      <c r="N14" s="3"/>
      <c r="O14" s="3"/>
      <c r="P14" s="22"/>
      <c r="Q14" s="7"/>
      <c r="R14" s="8"/>
      <c r="S14" s="7"/>
      <c r="T14" s="19"/>
      <c r="U14" s="19"/>
      <c r="V14" s="19">
        <v>80</v>
      </c>
      <c r="W14" s="8">
        <v>118</v>
      </c>
    </row>
    <row r="15" spans="1:24" x14ac:dyDescent="0.25">
      <c r="A15" s="39" t="s">
        <v>77</v>
      </c>
      <c r="B15" s="59">
        <v>288</v>
      </c>
      <c r="C15" s="8">
        <f>MAX(Table22[[#This Row],[4.5^2
 0.5]:[Q144 22x22]])</f>
        <v>192</v>
      </c>
      <c r="D15" s="7"/>
      <c r="E15" s="3"/>
      <c r="F15" s="3"/>
      <c r="G15" s="3"/>
      <c r="H15" s="3"/>
      <c r="I15" s="8"/>
      <c r="J15" s="19"/>
      <c r="K15" s="8"/>
      <c r="L15" s="19"/>
      <c r="M15" s="3">
        <v>192</v>
      </c>
      <c r="N15" s="3"/>
      <c r="O15" s="3"/>
      <c r="P15" s="22">
        <v>192</v>
      </c>
      <c r="Q15" s="7"/>
      <c r="R15" s="8"/>
      <c r="S15" s="7"/>
      <c r="T15" s="19"/>
      <c r="U15" s="19"/>
      <c r="V15" s="19"/>
      <c r="W15" s="8">
        <v>117</v>
      </c>
    </row>
    <row r="16" spans="1:24" x14ac:dyDescent="0.25">
      <c r="A16" s="39" t="s">
        <v>72</v>
      </c>
      <c r="B16" s="59">
        <v>384</v>
      </c>
      <c r="C16" s="8">
        <f>MAX(Table22[[#This Row],[4.5^2
 0.5]:[Q144 22x22]])</f>
        <v>240</v>
      </c>
      <c r="D16" s="7"/>
      <c r="E16" s="3"/>
      <c r="F16" s="3"/>
      <c r="G16" s="3"/>
      <c r="H16" s="3"/>
      <c r="I16" s="8"/>
      <c r="J16" s="19"/>
      <c r="K16" s="8"/>
      <c r="L16" s="19"/>
      <c r="M16" s="3">
        <v>212</v>
      </c>
      <c r="N16" s="3"/>
      <c r="O16" s="3">
        <v>240</v>
      </c>
      <c r="P16" s="22"/>
      <c r="Q16" s="7"/>
      <c r="R16" s="8"/>
      <c r="S16" s="7"/>
      <c r="T16" s="19"/>
      <c r="U16" s="19"/>
      <c r="V16" s="19"/>
      <c r="W16" s="8">
        <v>118</v>
      </c>
    </row>
    <row r="17" spans="1:24" x14ac:dyDescent="0.25">
      <c r="B17" s="59">
        <v>440</v>
      </c>
      <c r="C17" s="8">
        <f>MAX(Table22[[#This Row],[4.5^2
 0.5]:[Q144 22x22]])</f>
        <v>160</v>
      </c>
      <c r="D17" s="7"/>
      <c r="E17" s="3"/>
      <c r="F17" s="3">
        <v>76</v>
      </c>
      <c r="G17" s="3">
        <v>116</v>
      </c>
      <c r="H17" s="3"/>
      <c r="I17" s="8">
        <v>160</v>
      </c>
      <c r="J17" s="19"/>
      <c r="K17" s="8"/>
      <c r="L17" s="19">
        <v>76</v>
      </c>
      <c r="M17" s="3">
        <v>160</v>
      </c>
      <c r="N17" s="3"/>
      <c r="O17" s="3"/>
      <c r="P17" s="22"/>
      <c r="Q17" s="7"/>
      <c r="R17" s="8"/>
      <c r="S17" s="7"/>
      <c r="T17" s="19"/>
      <c r="U17" s="19"/>
      <c r="V17" s="19">
        <v>76</v>
      </c>
      <c r="W17" s="8">
        <v>116</v>
      </c>
      <c r="X17" s="36" t="s">
        <v>86</v>
      </c>
    </row>
    <row r="18" spans="1:24" x14ac:dyDescent="0.25">
      <c r="B18" s="59">
        <v>440</v>
      </c>
      <c r="C18" s="8">
        <f>MAX(Table22[[#This Row],[4.5^2
 0.5]:[Q144 22x22]])</f>
        <v>159</v>
      </c>
      <c r="D18" s="7"/>
      <c r="E18" s="3"/>
      <c r="F18" s="3">
        <v>74</v>
      </c>
      <c r="G18" s="3"/>
      <c r="H18" s="3"/>
      <c r="I18" s="8"/>
      <c r="J18" s="19"/>
      <c r="K18" s="8"/>
      <c r="L18" s="19"/>
      <c r="M18" s="3">
        <v>159</v>
      </c>
      <c r="N18" s="3"/>
      <c r="O18" s="3"/>
      <c r="P18" s="22"/>
      <c r="Q18" s="7"/>
      <c r="R18" s="8"/>
      <c r="S18" s="7"/>
      <c r="T18" s="19"/>
      <c r="U18" s="19"/>
      <c r="V18" s="19">
        <v>74</v>
      </c>
      <c r="W18" s="8">
        <v>114</v>
      </c>
      <c r="X18" s="36" t="s">
        <v>92</v>
      </c>
    </row>
    <row r="19" spans="1:24" x14ac:dyDescent="0.25">
      <c r="A19" s="39" t="s">
        <v>73</v>
      </c>
      <c r="B19" s="59">
        <v>512</v>
      </c>
      <c r="C19" s="8">
        <f>MAX(Table22[[#This Row],[4.5^2
 0.5]:[Q144 22x22]])</f>
        <v>270</v>
      </c>
      <c r="D19" s="7"/>
      <c r="E19" s="3"/>
      <c r="F19" s="3"/>
      <c r="G19" s="3"/>
      <c r="H19" s="3"/>
      <c r="I19" s="8"/>
      <c r="J19" s="19"/>
      <c r="K19" s="8"/>
      <c r="L19" s="19"/>
      <c r="M19" s="3">
        <v>212</v>
      </c>
      <c r="N19" s="3"/>
      <c r="O19" s="3">
        <v>270</v>
      </c>
      <c r="P19" s="22"/>
      <c r="Q19" s="7"/>
      <c r="R19" s="8"/>
      <c r="S19" s="7"/>
      <c r="T19" s="19"/>
      <c r="U19" s="19"/>
      <c r="V19" s="19"/>
      <c r="W19" s="8"/>
    </row>
    <row r="20" spans="1:24" x14ac:dyDescent="0.25">
      <c r="B20" s="59">
        <v>980</v>
      </c>
      <c r="C20" s="8">
        <f>MAX(Table22[[#This Row],[4.5^2
 0.5]:[Q144 22x22]])</f>
        <v>212</v>
      </c>
      <c r="D20" s="7"/>
      <c r="E20" s="3"/>
      <c r="F20" s="3"/>
      <c r="G20" s="3"/>
      <c r="H20" s="3"/>
      <c r="I20" s="8">
        <v>212</v>
      </c>
      <c r="J20" s="19"/>
      <c r="K20" s="8"/>
      <c r="L20" s="19"/>
      <c r="M20" s="3">
        <v>212</v>
      </c>
      <c r="N20" s="3"/>
      <c r="O20" s="3"/>
      <c r="P20" s="22"/>
      <c r="Q20" s="7"/>
      <c r="R20" s="8"/>
      <c r="S20" s="7"/>
      <c r="T20" s="19"/>
      <c r="U20" s="19"/>
      <c r="V20" s="19"/>
      <c r="W20" s="8">
        <v>116</v>
      </c>
      <c r="X20" s="36" t="s">
        <v>84</v>
      </c>
    </row>
    <row r="21" spans="1:24" x14ac:dyDescent="0.25">
      <c r="B21" s="59">
        <v>980</v>
      </c>
      <c r="C21" s="8">
        <f>MAX(Table22[[#This Row],[4.5^2
 0.5]:[Q144 22x22]])</f>
        <v>271</v>
      </c>
      <c r="D21" s="7"/>
      <c r="E21" s="3"/>
      <c r="F21" s="3"/>
      <c r="G21" s="3"/>
      <c r="H21" s="3"/>
      <c r="I21" s="8"/>
      <c r="J21" s="19"/>
      <c r="K21" s="8"/>
      <c r="L21" s="19"/>
      <c r="M21" s="3">
        <v>211</v>
      </c>
      <c r="N21" s="3">
        <v>271</v>
      </c>
      <c r="O21" s="3"/>
      <c r="P21" s="22"/>
      <c r="Q21" s="7"/>
      <c r="R21" s="8"/>
      <c r="S21" s="7"/>
      <c r="T21" s="19"/>
      <c r="U21" s="19"/>
      <c r="V21" s="19"/>
      <c r="W21" s="8">
        <v>114</v>
      </c>
      <c r="X21" s="36" t="s">
        <v>93</v>
      </c>
    </row>
    <row r="22" spans="1:24" x14ac:dyDescent="0.25">
      <c r="B22" s="65">
        <v>1600</v>
      </c>
      <c r="C22" s="8">
        <f>MAX(Table22[[#This Row],[4.5^2
 0.5]:[Q144 22x22]])</f>
        <v>246</v>
      </c>
      <c r="D22" s="25"/>
      <c r="E22" s="23"/>
      <c r="F22" s="23"/>
      <c r="G22" s="23"/>
      <c r="H22" s="23">
        <v>112</v>
      </c>
      <c r="I22" s="27"/>
      <c r="J22" s="28">
        <v>130</v>
      </c>
      <c r="K22" s="27">
        <v>246</v>
      </c>
      <c r="L22" s="28"/>
      <c r="M22" s="23"/>
      <c r="N22" s="23"/>
      <c r="O22" s="23"/>
      <c r="P22" s="26"/>
      <c r="Q22" s="25"/>
      <c r="R22" s="27"/>
      <c r="S22" s="25"/>
      <c r="T22" s="28"/>
      <c r="U22" s="28"/>
      <c r="V22" s="28"/>
      <c r="W22" s="27">
        <v>101</v>
      </c>
      <c r="X22" s="44" t="s">
        <v>36</v>
      </c>
    </row>
    <row r="23" spans="1:24" x14ac:dyDescent="0.25">
      <c r="B23" s="59">
        <v>1700</v>
      </c>
      <c r="C23" s="8">
        <f>MAX(Table22[[#This Row],[4.5^2
 0.5]:[Q144 22x22]])</f>
        <v>272</v>
      </c>
      <c r="D23" s="7"/>
      <c r="E23" s="3"/>
      <c r="F23" s="3"/>
      <c r="G23" s="3"/>
      <c r="H23" s="3"/>
      <c r="I23" s="8"/>
      <c r="J23" s="7"/>
      <c r="K23" s="8"/>
      <c r="L23" s="7"/>
      <c r="M23" s="3">
        <v>204</v>
      </c>
      <c r="N23" s="3">
        <v>272</v>
      </c>
      <c r="O23" s="3"/>
      <c r="P23" s="3"/>
      <c r="Q23" s="7"/>
      <c r="R23" s="8"/>
      <c r="S23" s="7"/>
      <c r="T23" s="19"/>
      <c r="U23" s="19"/>
      <c r="V23" s="19"/>
      <c r="W23" s="8"/>
      <c r="X23" s="36" t="s">
        <v>87</v>
      </c>
    </row>
    <row r="24" spans="1:24" x14ac:dyDescent="0.25">
      <c r="B24" s="59">
        <v>1700</v>
      </c>
      <c r="C24" s="8">
        <f>MAX(Table22[[#This Row],[4.5^2
 0.5]:[Q144 22x22]])</f>
        <v>271</v>
      </c>
      <c r="D24" s="7"/>
      <c r="E24" s="3"/>
      <c r="F24" s="3"/>
      <c r="G24" s="3"/>
      <c r="H24" s="3"/>
      <c r="I24" s="8"/>
      <c r="J24" s="7"/>
      <c r="K24" s="8"/>
      <c r="L24" s="7"/>
      <c r="M24" s="3">
        <v>204</v>
      </c>
      <c r="N24" s="3">
        <v>271</v>
      </c>
      <c r="O24" s="3"/>
      <c r="P24" s="3"/>
      <c r="Q24" s="7"/>
      <c r="R24" s="8"/>
      <c r="S24" s="7"/>
      <c r="T24" s="19"/>
      <c r="U24" s="19"/>
      <c r="V24" s="19"/>
      <c r="W24" s="8"/>
      <c r="X24" s="36" t="s">
        <v>94</v>
      </c>
    </row>
    <row r="25" spans="1:24" x14ac:dyDescent="0.25">
      <c r="B25" s="65">
        <v>3200</v>
      </c>
      <c r="C25" s="8">
        <f>MAX(Table22[[#This Row],[4.5^2
 0.5]:[Q144 22x22]])</f>
        <v>246</v>
      </c>
      <c r="D25" s="25"/>
      <c r="E25" s="23"/>
      <c r="F25" s="23"/>
      <c r="G25" s="23"/>
      <c r="H25" s="23">
        <v>112</v>
      </c>
      <c r="I25" s="27"/>
      <c r="J25" s="25">
        <v>130</v>
      </c>
      <c r="K25" s="27">
        <v>246</v>
      </c>
      <c r="L25" s="25"/>
      <c r="M25" s="23">
        <v>178</v>
      </c>
      <c r="N25" s="23"/>
      <c r="O25" s="23"/>
      <c r="P25" s="23"/>
      <c r="Q25" s="25"/>
      <c r="R25" s="27"/>
      <c r="S25" s="25"/>
      <c r="T25" s="28"/>
      <c r="U25" s="28"/>
      <c r="V25" s="28"/>
      <c r="W25" s="27">
        <v>101</v>
      </c>
      <c r="X25" s="44" t="s">
        <v>37</v>
      </c>
    </row>
    <row r="26" spans="1:24" x14ac:dyDescent="0.25">
      <c r="B26" s="65">
        <v>6400</v>
      </c>
      <c r="C26" s="8">
        <f>MAX(Table22[[#This Row],[4.5^2
 0.5]:[Q144 22x22]])</f>
        <v>250</v>
      </c>
      <c r="D26" s="25"/>
      <c r="E26" s="23"/>
      <c r="F26" s="23"/>
      <c r="G26" s="23"/>
      <c r="H26" s="23">
        <v>112</v>
      </c>
      <c r="I26" s="27"/>
      <c r="J26" s="28">
        <v>130</v>
      </c>
      <c r="K26" s="27">
        <v>246</v>
      </c>
      <c r="L26" s="28"/>
      <c r="M26" s="23">
        <v>178</v>
      </c>
      <c r="N26" s="23"/>
      <c r="O26" s="23">
        <v>250</v>
      </c>
      <c r="P26" s="23"/>
      <c r="Q26" s="25"/>
      <c r="R26" s="27"/>
      <c r="S26" s="25"/>
      <c r="T26" s="28"/>
      <c r="U26" s="28"/>
      <c r="V26" s="28"/>
      <c r="W26" s="27">
        <v>101</v>
      </c>
      <c r="X26" s="44" t="s">
        <v>38</v>
      </c>
    </row>
    <row r="27" spans="1:24" ht="15.75" thickBot="1" x14ac:dyDescent="0.3">
      <c r="B27" s="66">
        <v>12800</v>
      </c>
      <c r="C27" s="11">
        <f>MAX(Table22[[#This Row],[4.5^2
 0.5]:[Q144 22x22]])</f>
        <v>320</v>
      </c>
      <c r="D27" s="29"/>
      <c r="E27" s="31"/>
      <c r="F27" s="31"/>
      <c r="G27" s="31"/>
      <c r="H27" s="31"/>
      <c r="I27" s="32"/>
      <c r="J27" s="33">
        <v>130</v>
      </c>
      <c r="K27" s="32">
        <v>246</v>
      </c>
      <c r="L27" s="33"/>
      <c r="M27" s="31">
        <v>178</v>
      </c>
      <c r="N27" s="31"/>
      <c r="O27" s="31">
        <v>320</v>
      </c>
      <c r="P27" s="30"/>
      <c r="Q27" s="29"/>
      <c r="R27" s="32"/>
      <c r="S27" s="29"/>
      <c r="T27" s="33"/>
      <c r="U27" s="33"/>
      <c r="V27" s="33"/>
      <c r="W27" s="32">
        <v>101</v>
      </c>
      <c r="X27" s="44" t="s">
        <v>39</v>
      </c>
    </row>
  </sheetData>
  <mergeCells count="6">
    <mergeCell ref="B1:C1"/>
    <mergeCell ref="D1:I1"/>
    <mergeCell ref="S1:W1"/>
    <mergeCell ref="Q1:R1"/>
    <mergeCell ref="L1:P1"/>
    <mergeCell ref="J1:K1"/>
  </mergeCells>
  <phoneticPr fontId="1" type="noConversion"/>
  <conditionalFormatting sqref="A3:W27">
    <cfRule type="expression" dxfId="5" priority="1">
      <formula>NOT(ISBLANK($A3))</formula>
    </cfRule>
  </conditionalFormatting>
  <conditionalFormatting sqref="B3:X27">
    <cfRule type="expression" dxfId="4" priority="64">
      <formula>NOT(ISBLANK($X3))</formula>
    </cfRule>
  </conditionalFormatting>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0C895-9480-4244-AAEE-305CCEDCFDC2}">
  <dimension ref="A1:S19"/>
  <sheetViews>
    <sheetView showGridLines="0" zoomScaleNormal="100" workbookViewId="0">
      <selection activeCell="S2" sqref="S2"/>
    </sheetView>
  </sheetViews>
  <sheetFormatPr defaultRowHeight="15" x14ac:dyDescent="0.25"/>
  <cols>
    <col min="1" max="1" width="12.7109375" style="39" customWidth="1"/>
    <col min="2" max="2" width="10.7109375" style="61" customWidth="1"/>
    <col min="3" max="18" width="6.7109375" style="1" customWidth="1"/>
    <col min="19" max="19" width="12.7109375" style="36" customWidth="1"/>
  </cols>
  <sheetData>
    <row r="1" spans="1:19" s="16" customFormat="1" x14ac:dyDescent="0.25">
      <c r="A1" s="37"/>
      <c r="B1" s="77" t="s">
        <v>49</v>
      </c>
      <c r="C1" s="84"/>
      <c r="D1" s="77" t="s">
        <v>164</v>
      </c>
      <c r="E1" s="79"/>
      <c r="F1" s="79"/>
      <c r="G1" s="84"/>
      <c r="H1" s="77" t="s">
        <v>165</v>
      </c>
      <c r="I1" s="78"/>
      <c r="J1" s="82" t="s">
        <v>166</v>
      </c>
      <c r="K1" s="82"/>
      <c r="L1" s="82"/>
      <c r="M1" s="80" t="s">
        <v>79</v>
      </c>
      <c r="N1" s="81"/>
      <c r="O1" s="77" t="s">
        <v>3</v>
      </c>
      <c r="P1" s="83"/>
      <c r="Q1" s="83"/>
      <c r="R1" s="78"/>
      <c r="S1" s="34"/>
    </row>
    <row r="2" spans="1:19" s="15" customFormat="1" ht="48" customHeight="1" x14ac:dyDescent="0.25">
      <c r="A2" s="38" t="s">
        <v>168</v>
      </c>
      <c r="B2" s="58" t="s">
        <v>138</v>
      </c>
      <c r="C2" s="21" t="s">
        <v>1</v>
      </c>
      <c r="D2" s="5" t="s">
        <v>120</v>
      </c>
      <c r="E2" s="4" t="s">
        <v>121</v>
      </c>
      <c r="F2" s="4" t="s">
        <v>122</v>
      </c>
      <c r="G2" s="21" t="s">
        <v>123</v>
      </c>
      <c r="H2" s="5" t="s">
        <v>115</v>
      </c>
      <c r="I2" s="6" t="s">
        <v>116</v>
      </c>
      <c r="J2" s="4" t="s">
        <v>117</v>
      </c>
      <c r="K2" s="4" t="s">
        <v>118</v>
      </c>
      <c r="L2" s="17" t="s">
        <v>124</v>
      </c>
      <c r="M2" s="5" t="s">
        <v>80</v>
      </c>
      <c r="N2" s="6" t="s">
        <v>81</v>
      </c>
      <c r="O2" s="5" t="s">
        <v>114</v>
      </c>
      <c r="P2" s="18" t="s">
        <v>78</v>
      </c>
      <c r="Q2" s="18" t="s">
        <v>4</v>
      </c>
      <c r="R2" s="6" t="s">
        <v>5</v>
      </c>
      <c r="S2" s="35" t="s">
        <v>163</v>
      </c>
    </row>
    <row r="3" spans="1:19" x14ac:dyDescent="0.25">
      <c r="B3" s="59">
        <v>32</v>
      </c>
      <c r="C3" s="22">
        <f>MAX(Table226[[#This Row],[4.5 x4.5]:[Q144 22x22]])</f>
        <v>54</v>
      </c>
      <c r="D3" s="7">
        <v>30</v>
      </c>
      <c r="E3" s="3"/>
      <c r="F3" s="3"/>
      <c r="G3" s="22"/>
      <c r="H3" s="7"/>
      <c r="I3" s="8"/>
      <c r="J3" s="3"/>
      <c r="K3" s="3"/>
      <c r="L3" s="3"/>
      <c r="M3" s="7"/>
      <c r="N3" s="8"/>
      <c r="O3" s="7">
        <v>54</v>
      </c>
      <c r="P3" s="19"/>
      <c r="Q3" s="19"/>
      <c r="R3" s="8"/>
      <c r="S3" s="36" t="s">
        <v>88</v>
      </c>
    </row>
    <row r="4" spans="1:19" x14ac:dyDescent="0.25">
      <c r="A4" s="39" t="s">
        <v>68</v>
      </c>
      <c r="B4" s="59">
        <v>32</v>
      </c>
      <c r="C4" s="22">
        <f>MAX(Table226[[#This Row],[4.5 x4.5]:[Q144 22x22]])</f>
        <v>33</v>
      </c>
      <c r="D4" s="7"/>
      <c r="E4" s="3"/>
      <c r="F4" s="3">
        <v>33</v>
      </c>
      <c r="G4" s="22"/>
      <c r="H4" s="7"/>
      <c r="I4" s="8"/>
      <c r="J4" s="3"/>
      <c r="K4" s="3"/>
      <c r="L4" s="3"/>
      <c r="M4" s="7">
        <v>21</v>
      </c>
      <c r="N4" s="8"/>
      <c r="O4" s="7"/>
      <c r="P4" s="19">
        <v>33</v>
      </c>
      <c r="Q4" s="19"/>
      <c r="R4" s="8"/>
    </row>
    <row r="5" spans="1:19" x14ac:dyDescent="0.25">
      <c r="B5" s="59">
        <v>64</v>
      </c>
      <c r="C5" s="22">
        <f>MAX(Table226[[#This Row],[4.5 x4.5]:[Q144 22x22]])</f>
        <v>79</v>
      </c>
      <c r="D5" s="7">
        <v>30</v>
      </c>
      <c r="E5" s="3">
        <v>52</v>
      </c>
      <c r="F5" s="3"/>
      <c r="G5" s="22"/>
      <c r="H5" s="7"/>
      <c r="I5" s="8"/>
      <c r="J5" s="3"/>
      <c r="K5" s="3"/>
      <c r="L5" s="3"/>
      <c r="M5" s="7"/>
      <c r="N5" s="8"/>
      <c r="O5" s="7">
        <v>54</v>
      </c>
      <c r="P5" s="19"/>
      <c r="Q5" s="19">
        <v>79</v>
      </c>
      <c r="R5" s="8"/>
      <c r="S5" s="36" t="s">
        <v>89</v>
      </c>
    </row>
    <row r="6" spans="1:19" x14ac:dyDescent="0.25">
      <c r="A6" s="39" t="s">
        <v>69</v>
      </c>
      <c r="B6" s="59">
        <v>64</v>
      </c>
      <c r="C6" s="22">
        <f>MAX(Table226[[#This Row],[4.5 x4.5]:[Q144 22x22]])</f>
        <v>64</v>
      </c>
      <c r="D6" s="7"/>
      <c r="E6" s="3"/>
      <c r="F6" s="3">
        <v>45</v>
      </c>
      <c r="G6" s="22"/>
      <c r="H6" s="7"/>
      <c r="I6" s="8"/>
      <c r="J6" s="3"/>
      <c r="K6" s="3"/>
      <c r="L6" s="3"/>
      <c r="M6" s="7"/>
      <c r="N6" s="8">
        <v>37</v>
      </c>
      <c r="O6" s="7"/>
      <c r="P6" s="19">
        <v>33</v>
      </c>
      <c r="Q6" s="19">
        <v>64</v>
      </c>
      <c r="R6" s="8"/>
    </row>
    <row r="7" spans="1:19" x14ac:dyDescent="0.25">
      <c r="B7" s="59">
        <v>128</v>
      </c>
      <c r="C7" s="22">
        <f>MAX(Table226[[#This Row],[4.5 x4.5]:[Q144 22x22]])</f>
        <v>79</v>
      </c>
      <c r="D7" s="7"/>
      <c r="E7" s="3">
        <v>52</v>
      </c>
      <c r="F7" s="3">
        <v>79</v>
      </c>
      <c r="G7" s="22"/>
      <c r="H7" s="7"/>
      <c r="I7" s="8"/>
      <c r="J7" s="3"/>
      <c r="K7" s="3"/>
      <c r="L7" s="3"/>
      <c r="M7" s="7"/>
      <c r="N7" s="8"/>
      <c r="O7" s="7">
        <v>54</v>
      </c>
      <c r="P7" s="19"/>
      <c r="Q7" s="19">
        <v>79</v>
      </c>
      <c r="R7" s="8"/>
      <c r="S7" s="36" t="s">
        <v>90</v>
      </c>
    </row>
    <row r="8" spans="1:19" x14ac:dyDescent="0.25">
      <c r="A8" s="39" t="s">
        <v>70</v>
      </c>
      <c r="B8" s="59">
        <v>128</v>
      </c>
      <c r="C8" s="22">
        <f>MAX(Table226[[#This Row],[4.5 x4.5]:[Q144 22x22]])</f>
        <v>100</v>
      </c>
      <c r="D8" s="7"/>
      <c r="E8" s="3"/>
      <c r="F8" s="3"/>
      <c r="G8" s="22">
        <v>100</v>
      </c>
      <c r="H8" s="7"/>
      <c r="I8" s="8"/>
      <c r="J8" s="3"/>
      <c r="K8" s="3"/>
      <c r="L8" s="3"/>
      <c r="M8" s="7"/>
      <c r="N8" s="8"/>
      <c r="O8" s="7"/>
      <c r="P8" s="19"/>
      <c r="Q8" s="19">
        <v>80</v>
      </c>
      <c r="R8" s="8">
        <v>100</v>
      </c>
    </row>
    <row r="9" spans="1:19" x14ac:dyDescent="0.25">
      <c r="B9" s="59">
        <v>192</v>
      </c>
      <c r="C9" s="22">
        <f>MAX(Table226[[#This Row],[4.5 x4.5]:[Q144 22x22]])</f>
        <v>114</v>
      </c>
      <c r="D9" s="7"/>
      <c r="E9" s="3">
        <v>52</v>
      </c>
      <c r="F9" s="3">
        <v>79</v>
      </c>
      <c r="G9" s="22"/>
      <c r="H9" s="7"/>
      <c r="I9" s="8"/>
      <c r="J9" s="3"/>
      <c r="K9" s="3"/>
      <c r="L9" s="3"/>
      <c r="M9" s="7"/>
      <c r="N9" s="8"/>
      <c r="O9" s="7"/>
      <c r="P9" s="19"/>
      <c r="Q9" s="19">
        <v>79</v>
      </c>
      <c r="R9" s="8">
        <v>114</v>
      </c>
      <c r="S9" s="36" t="s">
        <v>91</v>
      </c>
    </row>
    <row r="10" spans="1:19" x14ac:dyDescent="0.25">
      <c r="A10" s="39" t="s">
        <v>71</v>
      </c>
      <c r="B10" s="59">
        <v>256</v>
      </c>
      <c r="C10" s="22">
        <f>MAX(Table226[[#This Row],[4.5 x4.5]:[Q144 22x22]])</f>
        <v>184</v>
      </c>
      <c r="D10" s="7"/>
      <c r="E10" s="3"/>
      <c r="F10" s="3"/>
      <c r="G10" s="22">
        <v>106</v>
      </c>
      <c r="H10" s="7"/>
      <c r="I10" s="8"/>
      <c r="J10" s="3">
        <v>184</v>
      </c>
      <c r="K10" s="3"/>
      <c r="L10" s="3"/>
      <c r="M10" s="7"/>
      <c r="N10" s="8"/>
      <c r="O10" s="7"/>
      <c r="P10" s="19"/>
      <c r="Q10" s="19">
        <v>80</v>
      </c>
      <c r="R10" s="8">
        <v>118</v>
      </c>
    </row>
    <row r="11" spans="1:19" x14ac:dyDescent="0.25">
      <c r="A11" s="39" t="s">
        <v>72</v>
      </c>
      <c r="B11" s="59">
        <v>384</v>
      </c>
      <c r="C11" s="22">
        <f>MAX(Table226[[#This Row],[4.5 x4.5]:[Q144 22x22]])</f>
        <v>240</v>
      </c>
      <c r="D11" s="7"/>
      <c r="E11" s="3"/>
      <c r="F11" s="3"/>
      <c r="G11" s="22"/>
      <c r="H11" s="7"/>
      <c r="I11" s="8"/>
      <c r="J11" s="3">
        <v>212</v>
      </c>
      <c r="K11" s="3"/>
      <c r="L11" s="3">
        <v>240</v>
      </c>
      <c r="M11" s="7"/>
      <c r="N11" s="8"/>
      <c r="O11" s="7"/>
      <c r="P11" s="19"/>
      <c r="Q11" s="19"/>
      <c r="R11" s="8">
        <v>118</v>
      </c>
    </row>
    <row r="12" spans="1:19" x14ac:dyDescent="0.25">
      <c r="B12" s="59">
        <v>440</v>
      </c>
      <c r="C12" s="22">
        <f>MAX(Table226[[#This Row],[4.5 x4.5]:[Q144 22x22]])</f>
        <v>159</v>
      </c>
      <c r="D12" s="7"/>
      <c r="E12" s="3"/>
      <c r="F12" s="3">
        <v>74</v>
      </c>
      <c r="G12" s="22"/>
      <c r="H12" s="7"/>
      <c r="I12" s="8"/>
      <c r="J12" s="3">
        <v>159</v>
      </c>
      <c r="K12" s="3"/>
      <c r="L12" s="3"/>
      <c r="M12" s="7"/>
      <c r="N12" s="8"/>
      <c r="O12" s="7"/>
      <c r="P12" s="19"/>
      <c r="Q12" s="19">
        <v>74</v>
      </c>
      <c r="R12" s="8">
        <v>114</v>
      </c>
      <c r="S12" s="36" t="s">
        <v>92</v>
      </c>
    </row>
    <row r="13" spans="1:19" x14ac:dyDescent="0.25">
      <c r="A13" s="39" t="s">
        <v>73</v>
      </c>
      <c r="B13" s="59">
        <v>512</v>
      </c>
      <c r="C13" s="22">
        <f>MAX(Table226[[#This Row],[4.5 x4.5]:[Q144 22x22]])</f>
        <v>270</v>
      </c>
      <c r="D13" s="7"/>
      <c r="E13" s="3"/>
      <c r="F13" s="3"/>
      <c r="G13" s="22"/>
      <c r="H13" s="7"/>
      <c r="I13" s="8"/>
      <c r="J13" s="3">
        <v>212</v>
      </c>
      <c r="K13" s="3"/>
      <c r="L13" s="3">
        <v>270</v>
      </c>
      <c r="M13" s="7"/>
      <c r="N13" s="8"/>
      <c r="O13" s="7"/>
      <c r="P13" s="19"/>
      <c r="Q13" s="19"/>
      <c r="R13" s="8"/>
    </row>
    <row r="14" spans="1:19" x14ac:dyDescent="0.25">
      <c r="B14" s="59">
        <v>980</v>
      </c>
      <c r="C14" s="8">
        <f>MAX(Table226[[#This Row],[4.5 x4.5]:[Q144 22x22]])</f>
        <v>271</v>
      </c>
      <c r="D14" s="7"/>
      <c r="E14" s="3"/>
      <c r="F14" s="3"/>
      <c r="G14" s="22"/>
      <c r="H14" s="7"/>
      <c r="I14" s="8"/>
      <c r="J14" s="3">
        <v>211</v>
      </c>
      <c r="K14" s="3">
        <v>271</v>
      </c>
      <c r="L14" s="3"/>
      <c r="M14" s="7"/>
      <c r="N14" s="8"/>
      <c r="O14" s="7"/>
      <c r="P14" s="19"/>
      <c r="Q14" s="19"/>
      <c r="R14" s="8">
        <v>114</v>
      </c>
      <c r="S14" s="36" t="s">
        <v>93</v>
      </c>
    </row>
    <row r="15" spans="1:19" x14ac:dyDescent="0.25">
      <c r="B15" s="65">
        <v>1600</v>
      </c>
      <c r="C15" s="27">
        <f>MAX(Table226[[#This Row],[4.5 x4.5]:[Q144 22x22]])</f>
        <v>246</v>
      </c>
      <c r="D15" s="25"/>
      <c r="E15" s="23"/>
      <c r="F15" s="23"/>
      <c r="G15" s="26">
        <v>112</v>
      </c>
      <c r="H15" s="25">
        <v>130</v>
      </c>
      <c r="I15" s="27">
        <v>246</v>
      </c>
      <c r="J15" s="23"/>
      <c r="K15" s="23"/>
      <c r="L15" s="23"/>
      <c r="M15" s="25"/>
      <c r="N15" s="27"/>
      <c r="O15" s="25"/>
      <c r="P15" s="28"/>
      <c r="Q15" s="28"/>
      <c r="R15" s="27">
        <v>101</v>
      </c>
      <c r="S15" s="44" t="s">
        <v>36</v>
      </c>
    </row>
    <row r="16" spans="1:19" x14ac:dyDescent="0.25">
      <c r="B16" s="59">
        <v>1700</v>
      </c>
      <c r="C16" s="8">
        <f>MAX(Table226[[#This Row],[4.5 x4.5]:[Q144 22x22]])</f>
        <v>271</v>
      </c>
      <c r="D16" s="7"/>
      <c r="E16" s="3"/>
      <c r="F16" s="3"/>
      <c r="G16" s="22"/>
      <c r="H16" s="7"/>
      <c r="I16" s="8"/>
      <c r="J16" s="3">
        <v>204</v>
      </c>
      <c r="K16" s="3">
        <v>271</v>
      </c>
      <c r="L16" s="3"/>
      <c r="M16" s="7"/>
      <c r="N16" s="8"/>
      <c r="O16" s="7"/>
      <c r="P16" s="19"/>
      <c r="Q16" s="19"/>
      <c r="R16" s="8"/>
      <c r="S16" s="36" t="s">
        <v>94</v>
      </c>
    </row>
    <row r="17" spans="2:19" x14ac:dyDescent="0.25">
      <c r="B17" s="65">
        <v>3200</v>
      </c>
      <c r="C17" s="26">
        <f>MAX(Table226[[#This Row],[4.5 x4.5]:[Q144 22x22]])</f>
        <v>246</v>
      </c>
      <c r="D17" s="25"/>
      <c r="E17" s="23"/>
      <c r="F17" s="23"/>
      <c r="G17" s="26">
        <v>112</v>
      </c>
      <c r="H17" s="25">
        <v>130</v>
      </c>
      <c r="I17" s="27">
        <v>246</v>
      </c>
      <c r="J17" s="23">
        <v>178</v>
      </c>
      <c r="K17" s="23"/>
      <c r="L17" s="23"/>
      <c r="M17" s="25"/>
      <c r="N17" s="27"/>
      <c r="O17" s="25"/>
      <c r="P17" s="28"/>
      <c r="Q17" s="28"/>
      <c r="R17" s="27">
        <v>101</v>
      </c>
      <c r="S17" s="44" t="s">
        <v>37</v>
      </c>
    </row>
    <row r="18" spans="2:19" x14ac:dyDescent="0.25">
      <c r="B18" s="65">
        <v>6400</v>
      </c>
      <c r="C18" s="26">
        <f>MAX(Table226[[#This Row],[4.5 x4.5]:[Q144 22x22]])</f>
        <v>250</v>
      </c>
      <c r="D18" s="25"/>
      <c r="E18" s="23"/>
      <c r="F18" s="23"/>
      <c r="G18" s="26">
        <v>112</v>
      </c>
      <c r="H18" s="25">
        <v>130</v>
      </c>
      <c r="I18" s="27">
        <v>246</v>
      </c>
      <c r="J18" s="23">
        <v>178</v>
      </c>
      <c r="K18" s="23"/>
      <c r="L18" s="23">
        <v>250</v>
      </c>
      <c r="M18" s="25"/>
      <c r="N18" s="27"/>
      <c r="O18" s="25"/>
      <c r="P18" s="28"/>
      <c r="Q18" s="28"/>
      <c r="R18" s="27">
        <v>101</v>
      </c>
      <c r="S18" s="44" t="s">
        <v>38</v>
      </c>
    </row>
    <row r="19" spans="2:19" ht="15.75" thickBot="1" x14ac:dyDescent="0.3">
      <c r="B19" s="66">
        <v>12800</v>
      </c>
      <c r="C19" s="30">
        <f>MAX(Table226[[#This Row],[4.5 x4.5]:[Q144 22x22]])</f>
        <v>320</v>
      </c>
      <c r="D19" s="29"/>
      <c r="E19" s="31"/>
      <c r="F19" s="31"/>
      <c r="G19" s="30"/>
      <c r="H19" s="29">
        <v>130</v>
      </c>
      <c r="I19" s="32">
        <v>246</v>
      </c>
      <c r="J19" s="31">
        <v>178</v>
      </c>
      <c r="K19" s="31"/>
      <c r="L19" s="31">
        <v>320</v>
      </c>
      <c r="M19" s="29"/>
      <c r="N19" s="32"/>
      <c r="O19" s="29"/>
      <c r="P19" s="33"/>
      <c r="Q19" s="33"/>
      <c r="R19" s="32">
        <v>101</v>
      </c>
      <c r="S19" s="44" t="s">
        <v>39</v>
      </c>
    </row>
  </sheetData>
  <mergeCells count="6">
    <mergeCell ref="O1:R1"/>
    <mergeCell ref="B1:C1"/>
    <mergeCell ref="D1:G1"/>
    <mergeCell ref="H1:I1"/>
    <mergeCell ref="J1:L1"/>
    <mergeCell ref="M1:N1"/>
  </mergeCells>
  <phoneticPr fontId="1" type="noConversion"/>
  <conditionalFormatting sqref="A3:R19">
    <cfRule type="expression" dxfId="3" priority="1">
      <formula>NOT(ISBLANK($A3))</formula>
    </cfRule>
  </conditionalFormatting>
  <conditionalFormatting sqref="B3:S19">
    <cfRule type="expression" dxfId="2" priority="59">
      <formula>NOT(ISBLANK($S3))</formula>
    </cfRule>
  </conditionalFormatting>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5D078-0E47-4A32-86F7-4B1567B54242}">
  <dimension ref="A1:N15"/>
  <sheetViews>
    <sheetView showGridLines="0" zoomScaleNormal="100" workbookViewId="0">
      <selection activeCell="N22" sqref="N22"/>
    </sheetView>
  </sheetViews>
  <sheetFormatPr defaultRowHeight="15" x14ac:dyDescent="0.25"/>
  <cols>
    <col min="1" max="1" width="12.7109375" style="39" customWidth="1"/>
    <col min="2" max="2" width="10.7109375" style="61" customWidth="1"/>
    <col min="3" max="13" width="6.7109375" style="1" customWidth="1"/>
    <col min="14" max="14" width="12.7109375" style="36" customWidth="1"/>
  </cols>
  <sheetData>
    <row r="1" spans="1:14" s="16" customFormat="1" x14ac:dyDescent="0.25">
      <c r="A1" s="37"/>
      <c r="B1" s="77" t="s">
        <v>49</v>
      </c>
      <c r="C1" s="84"/>
      <c r="D1" s="77" t="s">
        <v>50</v>
      </c>
      <c r="E1" s="78"/>
      <c r="F1" s="80" t="s">
        <v>51</v>
      </c>
      <c r="G1" s="82"/>
      <c r="H1" s="81"/>
      <c r="I1" s="77" t="s">
        <v>3</v>
      </c>
      <c r="J1" s="83"/>
      <c r="K1" s="83"/>
      <c r="L1" s="83"/>
      <c r="M1" s="78"/>
      <c r="N1" s="34"/>
    </row>
    <row r="2" spans="1:14" s="15" customFormat="1" ht="48" customHeight="1" x14ac:dyDescent="0.25">
      <c r="A2" s="38" t="s">
        <v>169</v>
      </c>
      <c r="B2" s="58" t="s">
        <v>138</v>
      </c>
      <c r="C2" s="21" t="s">
        <v>137</v>
      </c>
      <c r="D2" s="5" t="s">
        <v>115</v>
      </c>
      <c r="E2" s="6" t="s">
        <v>116</v>
      </c>
      <c r="F2" s="4" t="s">
        <v>117</v>
      </c>
      <c r="G2" s="4" t="s">
        <v>118</v>
      </c>
      <c r="H2" s="21" t="s">
        <v>119</v>
      </c>
      <c r="I2" s="5" t="s">
        <v>114</v>
      </c>
      <c r="J2" s="18" t="s">
        <v>78</v>
      </c>
      <c r="K2" s="18" t="s">
        <v>83</v>
      </c>
      <c r="L2" s="18" t="s">
        <v>4</v>
      </c>
      <c r="M2" s="6" t="s">
        <v>5</v>
      </c>
      <c r="N2" s="35" t="s">
        <v>163</v>
      </c>
    </row>
    <row r="3" spans="1:14" x14ac:dyDescent="0.25">
      <c r="B3" s="59">
        <v>32</v>
      </c>
      <c r="C3" s="22">
        <f>MAX(Table225[[#This Row],[11x11]:[Q144 22x22]])</f>
        <v>54</v>
      </c>
      <c r="D3" s="7"/>
      <c r="E3" s="8"/>
      <c r="F3" s="3"/>
      <c r="G3" s="3"/>
      <c r="H3" s="22"/>
      <c r="I3" s="7">
        <v>54</v>
      </c>
      <c r="J3" s="19"/>
      <c r="K3" s="19"/>
      <c r="L3" s="19"/>
      <c r="M3" s="8"/>
      <c r="N3" s="36" t="s">
        <v>88</v>
      </c>
    </row>
    <row r="4" spans="1:14" x14ac:dyDescent="0.25">
      <c r="A4" s="39" t="s">
        <v>74</v>
      </c>
      <c r="B4" s="59">
        <v>36</v>
      </c>
      <c r="C4" s="22">
        <f>MAX(Table225[[#This Row],[11x11]:[Q144 22x22]])</f>
        <v>36</v>
      </c>
      <c r="D4" s="7"/>
      <c r="E4" s="8"/>
      <c r="F4" s="3"/>
      <c r="G4" s="3"/>
      <c r="H4" s="22"/>
      <c r="I4" s="7"/>
      <c r="J4" s="19">
        <v>34</v>
      </c>
      <c r="K4" s="19">
        <v>36</v>
      </c>
      <c r="L4" s="19"/>
      <c r="M4" s="8"/>
    </row>
    <row r="5" spans="1:14" x14ac:dyDescent="0.25">
      <c r="B5" s="59">
        <v>64</v>
      </c>
      <c r="C5" s="22">
        <f>MAX(Table225[[#This Row],[11x11]:[Q144 22x22]])</f>
        <v>79</v>
      </c>
      <c r="D5" s="7"/>
      <c r="E5" s="8"/>
      <c r="F5" s="3"/>
      <c r="G5" s="3"/>
      <c r="H5" s="22"/>
      <c r="I5" s="7">
        <v>54</v>
      </c>
      <c r="J5" s="19"/>
      <c r="K5" s="19"/>
      <c r="L5" s="19">
        <v>79</v>
      </c>
      <c r="M5" s="8"/>
      <c r="N5" s="36" t="s">
        <v>89</v>
      </c>
    </row>
    <row r="6" spans="1:14" x14ac:dyDescent="0.25">
      <c r="A6" s="39" t="s">
        <v>75</v>
      </c>
      <c r="B6" s="59">
        <v>72</v>
      </c>
      <c r="C6" s="22">
        <f>MAX(Table225[[#This Row],[11x11]:[Q144 22x22]])</f>
        <v>72</v>
      </c>
      <c r="D6" s="7"/>
      <c r="E6" s="8"/>
      <c r="F6" s="3"/>
      <c r="G6" s="3"/>
      <c r="H6" s="22"/>
      <c r="I6" s="7"/>
      <c r="J6" s="19">
        <v>34</v>
      </c>
      <c r="K6" s="19">
        <v>52</v>
      </c>
      <c r="L6" s="19">
        <v>72</v>
      </c>
      <c r="M6" s="8"/>
    </row>
    <row r="7" spans="1:14" x14ac:dyDescent="0.25">
      <c r="B7" s="59">
        <v>128</v>
      </c>
      <c r="C7" s="22">
        <f>MAX(Table225[[#This Row],[11x11]:[Q144 22x22]])</f>
        <v>79</v>
      </c>
      <c r="D7" s="7"/>
      <c r="E7" s="8"/>
      <c r="F7" s="3"/>
      <c r="G7" s="3"/>
      <c r="H7" s="22"/>
      <c r="I7" s="7">
        <v>54</v>
      </c>
      <c r="J7" s="19"/>
      <c r="K7" s="19"/>
      <c r="L7" s="19">
        <v>79</v>
      </c>
      <c r="M7" s="8"/>
      <c r="N7" s="36" t="s">
        <v>90</v>
      </c>
    </row>
    <row r="8" spans="1:14" x14ac:dyDescent="0.25">
      <c r="A8" s="39" t="s">
        <v>76</v>
      </c>
      <c r="B8" s="59">
        <v>144</v>
      </c>
      <c r="C8" s="22">
        <f>MAX(Table225[[#This Row],[11x11]:[Q144 22x22]])</f>
        <v>117</v>
      </c>
      <c r="D8" s="7"/>
      <c r="E8" s="8"/>
      <c r="F8" s="3"/>
      <c r="G8" s="3"/>
      <c r="H8" s="22"/>
      <c r="I8" s="7"/>
      <c r="J8" s="19"/>
      <c r="K8" s="19"/>
      <c r="L8" s="19">
        <v>81</v>
      </c>
      <c r="M8" s="8">
        <v>117</v>
      </c>
    </row>
    <row r="9" spans="1:14" x14ac:dyDescent="0.25">
      <c r="B9" s="59">
        <v>192</v>
      </c>
      <c r="C9" s="22">
        <f>MAX(Table225[[#This Row],[11x11]:[Q144 22x22]])</f>
        <v>114</v>
      </c>
      <c r="D9" s="7"/>
      <c r="E9" s="8"/>
      <c r="F9" s="3"/>
      <c r="G9" s="3"/>
      <c r="H9" s="22"/>
      <c r="I9" s="7"/>
      <c r="J9" s="19"/>
      <c r="K9" s="19"/>
      <c r="L9" s="19">
        <v>79</v>
      </c>
      <c r="M9" s="8">
        <v>114</v>
      </c>
      <c r="N9" s="36" t="s">
        <v>91</v>
      </c>
    </row>
    <row r="10" spans="1:14" x14ac:dyDescent="0.25">
      <c r="A10" s="39" t="s">
        <v>77</v>
      </c>
      <c r="B10" s="59">
        <v>288</v>
      </c>
      <c r="C10" s="22">
        <f>MAX(Table225[[#This Row],[11x11]:[Q144 22x22]])</f>
        <v>192</v>
      </c>
      <c r="D10" s="7"/>
      <c r="E10" s="8"/>
      <c r="F10" s="3">
        <v>192</v>
      </c>
      <c r="G10" s="3"/>
      <c r="H10" s="22">
        <v>192</v>
      </c>
      <c r="I10" s="7"/>
      <c r="J10" s="19"/>
      <c r="K10" s="19"/>
      <c r="L10" s="19"/>
      <c r="M10" s="8">
        <v>117</v>
      </c>
    </row>
    <row r="11" spans="1:14" x14ac:dyDescent="0.25">
      <c r="B11" s="59">
        <v>440</v>
      </c>
      <c r="C11" s="22">
        <f>MAX(Table225[[#This Row],[11x11]:[Q144 22x22]])</f>
        <v>159</v>
      </c>
      <c r="D11" s="7"/>
      <c r="E11" s="8"/>
      <c r="F11" s="3">
        <v>159</v>
      </c>
      <c r="G11" s="3"/>
      <c r="H11" s="22"/>
      <c r="I11" s="7"/>
      <c r="J11" s="19"/>
      <c r="K11" s="19"/>
      <c r="L11" s="19">
        <v>74</v>
      </c>
      <c r="M11" s="8">
        <v>114</v>
      </c>
      <c r="N11" s="36" t="s">
        <v>92</v>
      </c>
    </row>
    <row r="12" spans="1:14" x14ac:dyDescent="0.25">
      <c r="B12" s="59">
        <v>980</v>
      </c>
      <c r="C12" s="22">
        <f>MAX(Table225[[#This Row],[11x11]:[Q144 22x22]])</f>
        <v>271</v>
      </c>
      <c r="D12" s="7"/>
      <c r="E12" s="8"/>
      <c r="F12" s="3">
        <v>211</v>
      </c>
      <c r="G12" s="3">
        <v>271</v>
      </c>
      <c r="H12" s="22"/>
      <c r="I12" s="7"/>
      <c r="J12" s="19"/>
      <c r="K12" s="19"/>
      <c r="L12" s="19"/>
      <c r="M12" s="8">
        <v>114</v>
      </c>
      <c r="N12" s="36" t="s">
        <v>93</v>
      </c>
    </row>
    <row r="13" spans="1:14" x14ac:dyDescent="0.25">
      <c r="B13" s="65">
        <v>1600</v>
      </c>
      <c r="C13" s="26">
        <f>MAX(Table225[[#This Row],[11x11]:[Q144 22x22]])</f>
        <v>246</v>
      </c>
      <c r="D13" s="25">
        <v>130</v>
      </c>
      <c r="E13" s="27">
        <v>246</v>
      </c>
      <c r="F13" s="23"/>
      <c r="G13" s="23"/>
      <c r="H13" s="23"/>
      <c r="I13" s="25"/>
      <c r="J13" s="28"/>
      <c r="K13" s="28"/>
      <c r="L13" s="28"/>
      <c r="M13" s="27">
        <v>101</v>
      </c>
      <c r="N13" s="44" t="s">
        <v>36</v>
      </c>
    </row>
    <row r="14" spans="1:14" x14ac:dyDescent="0.25">
      <c r="B14" s="59">
        <v>1700</v>
      </c>
      <c r="C14" s="22">
        <f>MAX(Table225[[#This Row],[11x11]:[Q144 22x22]])</f>
        <v>271</v>
      </c>
      <c r="D14" s="7"/>
      <c r="E14" s="8"/>
      <c r="F14" s="3">
        <v>204</v>
      </c>
      <c r="G14" s="3">
        <v>271</v>
      </c>
      <c r="H14" s="3"/>
      <c r="I14" s="7"/>
      <c r="J14" s="19"/>
      <c r="K14" s="19"/>
      <c r="L14" s="19"/>
      <c r="M14" s="8"/>
      <c r="N14" s="36" t="s">
        <v>94</v>
      </c>
    </row>
    <row r="15" spans="1:14" ht="15.75" thickBot="1" x14ac:dyDescent="0.3">
      <c r="B15" s="66">
        <v>3200</v>
      </c>
      <c r="C15" s="30">
        <f>MAX(Table225[[#This Row],[11x11]:[Q144 22x22]])</f>
        <v>246</v>
      </c>
      <c r="D15" s="29">
        <v>130</v>
      </c>
      <c r="E15" s="32">
        <v>246</v>
      </c>
      <c r="F15" s="31">
        <v>178</v>
      </c>
      <c r="G15" s="31"/>
      <c r="H15" s="30"/>
      <c r="I15" s="29"/>
      <c r="J15" s="33"/>
      <c r="K15" s="33"/>
      <c r="L15" s="33"/>
      <c r="M15" s="32">
        <v>101</v>
      </c>
      <c r="N15" s="44" t="s">
        <v>37</v>
      </c>
    </row>
  </sheetData>
  <mergeCells count="4">
    <mergeCell ref="B1:C1"/>
    <mergeCell ref="D1:E1"/>
    <mergeCell ref="I1:M1"/>
    <mergeCell ref="F1:H1"/>
  </mergeCells>
  <phoneticPr fontId="1" type="noConversion"/>
  <conditionalFormatting sqref="A3:M15">
    <cfRule type="expression" dxfId="1" priority="1">
      <formula>NOT(ISBLANK($A3))</formula>
    </cfRule>
  </conditionalFormatting>
  <conditionalFormatting sqref="B3:N15">
    <cfRule type="expression" dxfId="0" priority="62">
      <formula>NOT(ISBLANK($N3))</formula>
    </cfRule>
  </conditionalFormatting>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87BEE-7C8F-412B-B6F7-87475551CE0D}">
  <dimension ref="A1:D7"/>
  <sheetViews>
    <sheetView showGridLines="0" workbookViewId="0">
      <selection activeCell="C17" sqref="C17"/>
    </sheetView>
  </sheetViews>
  <sheetFormatPr defaultColWidth="9.140625" defaultRowHeight="18.75" x14ac:dyDescent="0.25"/>
  <cols>
    <col min="1" max="1" width="5.7109375" style="45" customWidth="1"/>
    <col min="2" max="2" width="10.7109375" style="45" customWidth="1"/>
    <col min="3" max="3" width="70.7109375" style="50" customWidth="1"/>
    <col min="4" max="4" width="15.7109375" style="45" customWidth="1"/>
    <col min="5" max="16384" width="9.140625" style="45"/>
  </cols>
  <sheetData>
    <row r="1" spans="1:4" x14ac:dyDescent="0.25">
      <c r="A1" s="85" t="s">
        <v>144</v>
      </c>
      <c r="B1" s="85"/>
      <c r="C1" s="85"/>
      <c r="D1" s="85"/>
    </row>
    <row r="2" spans="1:4" x14ac:dyDescent="0.25">
      <c r="C2" s="45"/>
    </row>
    <row r="3" spans="1:4" x14ac:dyDescent="0.25">
      <c r="A3" s="46" t="s">
        <v>140</v>
      </c>
      <c r="B3" s="46" t="s">
        <v>141</v>
      </c>
      <c r="C3" s="46" t="s">
        <v>142</v>
      </c>
      <c r="D3" s="46" t="s">
        <v>143</v>
      </c>
    </row>
    <row r="4" spans="1:4" ht="30" customHeight="1" x14ac:dyDescent="0.25">
      <c r="A4" s="47">
        <v>1</v>
      </c>
      <c r="B4" s="47">
        <v>1</v>
      </c>
      <c r="C4" s="48" t="s">
        <v>145</v>
      </c>
      <c r="D4" s="49">
        <v>45366</v>
      </c>
    </row>
    <row r="5" spans="1:4" ht="30" customHeight="1" x14ac:dyDescent="0.25"/>
    <row r="6" spans="1:4" ht="30" customHeight="1" x14ac:dyDescent="0.25"/>
    <row r="7" spans="1:4" ht="60" customHeight="1" x14ac:dyDescent="0.25">
      <c r="A7" s="86" t="s">
        <v>146</v>
      </c>
      <c r="B7" s="87"/>
      <c r="C7" s="87"/>
      <c r="D7" s="87"/>
    </row>
  </sheetData>
  <mergeCells count="2">
    <mergeCell ref="A1:D1"/>
    <mergeCell ref="A7:D7"/>
  </mergeCells>
  <pageMargins left="0.7" right="0.7" top="0.75" bottom="0.75" header="0.3" footer="0.3"/>
</worksheet>
</file>

<file path=docMetadata/LabelInfo.xml><?xml version="1.0" encoding="utf-8"?>
<clbl:labelList xmlns:clbl="http://schemas.microsoft.com/office/2020/mipLabelMetadata">
  <clbl:label id="{46c98d88-e344-4ed4-8496-4ed7712e255d}" enabled="0" method="" siteId="{46c98d88-e344-4ed4-8496-4ed7712e255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Spartan 3 Cross</vt:lpstr>
      <vt:lpstr>Spartan 3AN Cross </vt:lpstr>
      <vt:lpstr>CPLD</vt:lpstr>
      <vt:lpstr>CoolRunner II</vt:lpstr>
      <vt:lpstr>XC9500XL</vt:lpstr>
      <vt:lpstr>Revision History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2024-02-27T01:44:04Z</dcterms:created>
  <dcterms:modified xsi:type="dcterms:W3CDTF">2024-03-18T18:04:12Z</dcterms:modified>
</cp:coreProperties>
</file>